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/>
  </bookViews>
  <sheets>
    <sheet name="Table 3 with debt numbers" sheetId="1" r:id="rId1"/>
    <sheet name="Table 4 with debt numbers" sheetId="2" r:id="rId2"/>
    <sheet name="Table 5 with debt numbers" sheetId="4" r:id="rId3"/>
  </sheets>
  <calcPr calcId="145621"/>
</workbook>
</file>

<file path=xl/calcChain.xml><?xml version="1.0" encoding="utf-8"?>
<calcChain xmlns="http://schemas.openxmlformats.org/spreadsheetml/2006/main">
  <c r="K51" i="2" l="1"/>
  <c r="Z31" i="4" l="1"/>
  <c r="V31" i="4"/>
  <c r="R31" i="4"/>
  <c r="N31" i="4"/>
  <c r="J31" i="4"/>
  <c r="E31" i="4"/>
  <c r="Y52" i="2"/>
  <c r="U52" i="2"/>
  <c r="P52" i="2"/>
  <c r="K52" i="2"/>
  <c r="F52" i="2"/>
  <c r="R22" i="2"/>
  <c r="O22" i="2"/>
  <c r="J22" i="2"/>
  <c r="K21" i="1"/>
  <c r="F21" i="1"/>
  <c r="P52" i="1"/>
  <c r="K52" i="1"/>
  <c r="F52" i="1"/>
  <c r="O21" i="2"/>
  <c r="J21" i="2"/>
  <c r="J30" i="4" l="1"/>
  <c r="Y51" i="2"/>
  <c r="U51" i="2"/>
  <c r="P51" i="2"/>
  <c r="F51" i="2"/>
  <c r="P51" i="1"/>
  <c r="K51" i="1"/>
  <c r="F51" i="1"/>
  <c r="K20" i="1"/>
  <c r="F20" i="1"/>
  <c r="Z29" i="4"/>
  <c r="V29" i="4"/>
  <c r="R29" i="4"/>
  <c r="N29" i="4"/>
  <c r="J29" i="4"/>
  <c r="E29" i="4"/>
  <c r="Y50" i="2" l="1"/>
  <c r="U50" i="2"/>
  <c r="K50" i="2"/>
  <c r="F50" i="2"/>
  <c r="P50" i="2"/>
  <c r="O20" i="2"/>
  <c r="J20" i="2"/>
  <c r="P50" i="1"/>
  <c r="K50" i="1"/>
  <c r="F50" i="1"/>
  <c r="K19" i="1"/>
  <c r="F19" i="1"/>
</calcChain>
</file>

<file path=xl/sharedStrings.xml><?xml version="1.0" encoding="utf-8"?>
<sst xmlns="http://schemas.openxmlformats.org/spreadsheetml/2006/main" count="408" uniqueCount="100">
  <si>
    <t>Countercyclical</t>
  </si>
  <si>
    <t>Politics</t>
  </si>
  <si>
    <t>Finland</t>
  </si>
  <si>
    <t>(1993Q1)</t>
  </si>
  <si>
    <t>Norway</t>
  </si>
  <si>
    <t>(1991Q4)</t>
  </si>
  <si>
    <t>Sweden</t>
  </si>
  <si>
    <t>(1993Q2)</t>
  </si>
  <si>
    <t>Mexico</t>
  </si>
  <si>
    <t>Korea</t>
  </si>
  <si>
    <t>Japan</t>
  </si>
  <si>
    <t>(1998Q1)</t>
  </si>
  <si>
    <t>Turkey</t>
  </si>
  <si>
    <t>(2001M7)</t>
  </si>
  <si>
    <t>US</t>
  </si>
  <si>
    <t>(2009M1)</t>
  </si>
  <si>
    <t>UK</t>
  </si>
  <si>
    <t>Iceland</t>
  </si>
  <si>
    <t>Austria</t>
  </si>
  <si>
    <t xml:space="preserve">France </t>
  </si>
  <si>
    <t>Italy</t>
  </si>
  <si>
    <t>Portugal</t>
  </si>
  <si>
    <t>Spain</t>
  </si>
  <si>
    <t>Denmark</t>
  </si>
  <si>
    <t>(2009M7)</t>
  </si>
  <si>
    <t>Greece</t>
  </si>
  <si>
    <t>Ireland</t>
  </si>
  <si>
    <t>(Date Motivation Is First Mentioned in Parentheses)</t>
  </si>
  <si>
    <t>Size and Motivations for Fiscal Expansions following Crises</t>
  </si>
  <si>
    <t>Motivation</t>
  </si>
  <si>
    <t>Size</t>
  </si>
  <si>
    <t>(Date Expansion Is First Mentioned in Parentheses)</t>
  </si>
  <si>
    <t>Large</t>
  </si>
  <si>
    <t>(1992Q1)</t>
  </si>
  <si>
    <t>(2008M7)</t>
  </si>
  <si>
    <t>(1999Q1)</t>
  </si>
  <si>
    <t>France</t>
  </si>
  <si>
    <t>(1999Q3)</t>
  </si>
  <si>
    <t>*</t>
  </si>
  <si>
    <t>^</t>
  </si>
  <si>
    <t>^ =  tiny</t>
  </si>
  <si>
    <r>
      <t>Korea</t>
    </r>
    <r>
      <rPr>
        <vertAlign val="superscript"/>
        <sz val="11"/>
        <color theme="1"/>
        <rFont val="Calibri"/>
        <family val="2"/>
        <scheme val="minor"/>
      </rPr>
      <t>a</t>
    </r>
  </si>
  <si>
    <r>
      <rPr>
        <vertAlign val="super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Note, Korea did austerity first and then fiscal expansion.</t>
    </r>
  </si>
  <si>
    <r>
      <t>Small</t>
    </r>
    <r>
      <rPr>
        <b/>
        <vertAlign val="superscript"/>
        <sz val="11"/>
        <color theme="1"/>
        <rFont val="Calibri"/>
        <family val="2"/>
        <scheme val="minor"/>
      </rPr>
      <t>b</t>
    </r>
  </si>
  <si>
    <t>Size and Motivations for Fiscal Austerity following Crises</t>
  </si>
  <si>
    <t>(Date Austerity Is First Mentioned in Parentheses)</t>
  </si>
  <si>
    <t>(1991Q1)</t>
  </si>
  <si>
    <t>(1994Q3)</t>
  </si>
  <si>
    <t>(2011M7)</t>
  </si>
  <si>
    <t>(1993Q3)</t>
  </si>
  <si>
    <t>(1994Q2)</t>
  </si>
  <si>
    <t>(2002M1)</t>
  </si>
  <si>
    <t>(2010M7)</t>
  </si>
  <si>
    <t>(2010M1)</t>
  </si>
  <si>
    <t>(1996Q3)</t>
  </si>
  <si>
    <t>Hungary</t>
  </si>
  <si>
    <t>Ideas</t>
  </si>
  <si>
    <t>EU Rules</t>
  </si>
  <si>
    <t>Market Access</t>
  </si>
  <si>
    <t>Bailout Conditionality</t>
  </si>
  <si>
    <r>
      <t>Korea</t>
    </r>
    <r>
      <rPr>
        <vertAlign val="superscript"/>
        <sz val="11"/>
        <rFont val="Calibri"/>
        <family val="2"/>
        <scheme val="minor"/>
      </rPr>
      <t>a</t>
    </r>
  </si>
  <si>
    <r>
      <t>Financial Rescue</t>
    </r>
    <r>
      <rPr>
        <b/>
        <vertAlign val="superscript"/>
        <sz val="11"/>
        <color theme="1"/>
        <rFont val="Calibri"/>
        <family val="2"/>
        <scheme val="minor"/>
      </rPr>
      <t>c</t>
    </r>
  </si>
  <si>
    <r>
      <rPr>
        <vertAlign val="superscript"/>
        <sz val="11"/>
        <rFont val="Calibri"/>
        <family val="2"/>
        <scheme val="minor"/>
      </rPr>
      <t>c</t>
    </r>
    <r>
      <rPr>
        <sz val="11"/>
        <rFont val="Calibri"/>
        <family val="2"/>
        <scheme val="minor"/>
      </rPr>
      <t xml:space="preserve"> In addition, both Mexico and Hungary, which did no net fiscal expansion, did undertake substantial financial rescue (combined with other austerity measures).</t>
    </r>
  </si>
  <si>
    <t>^ = minor</t>
  </si>
  <si>
    <t xml:space="preserve">Austria </t>
  </si>
  <si>
    <t>(2012M1)</t>
  </si>
  <si>
    <t xml:space="preserve">Sweden </t>
  </si>
  <si>
    <t>(2011M1)</t>
  </si>
  <si>
    <t>(1995Q1)</t>
  </si>
  <si>
    <t>(2012M7)</t>
  </si>
  <si>
    <t>(2005M1)</t>
  </si>
  <si>
    <r>
      <t>Countercyclical</t>
    </r>
    <r>
      <rPr>
        <b/>
        <vertAlign val="superscript"/>
        <sz val="11"/>
        <color theme="1"/>
        <rFont val="Calibri"/>
        <family val="2"/>
        <scheme val="minor"/>
      </rPr>
      <t>e</t>
    </r>
  </si>
  <si>
    <r>
      <rPr>
        <vertAlign val="superscript"/>
        <sz val="11"/>
        <rFont val="Calibri"/>
        <family val="2"/>
        <scheme val="minor"/>
      </rPr>
      <t>e</t>
    </r>
    <r>
      <rPr>
        <sz val="11"/>
        <rFont val="Calibri"/>
        <family val="2"/>
        <scheme val="minor"/>
      </rPr>
      <t xml:space="preserve"> Norway dialed back stimulus for countercyclical reasons, but did not adopt austerity.</t>
    </r>
  </si>
  <si>
    <t xml:space="preserve">  </t>
  </si>
  <si>
    <t>* =  toward the moderate direction</t>
  </si>
  <si>
    <t>* = toward the moderate direction</t>
  </si>
  <si>
    <t>Summary of Narrative Evidence on the Impact of the Level or Increase in Debt</t>
  </si>
  <si>
    <t>on the Fiscal Policy Response to Distress through Various Motivations</t>
  </si>
  <si>
    <t>Fostered Expansion</t>
  </si>
  <si>
    <t>Fostered Austerity via:</t>
  </si>
  <si>
    <t>U.S.</t>
  </si>
  <si>
    <t>U.K.</t>
  </si>
  <si>
    <t>(1991Q3)</t>
  </si>
  <si>
    <t>* Weaker evidence</t>
  </si>
  <si>
    <r>
      <t>Not Mentioned</t>
    </r>
    <r>
      <rPr>
        <b/>
        <vertAlign val="superscript"/>
        <sz val="11"/>
        <color theme="1"/>
        <rFont val="Calibri"/>
        <family val="2"/>
        <scheme val="minor"/>
      </rPr>
      <t>a</t>
    </r>
  </si>
  <si>
    <r>
      <rPr>
        <vertAlign val="super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Date given is half-year when financial distress first reached 7.</t>
    </r>
  </si>
  <si>
    <t>(1991:2)</t>
  </si>
  <si>
    <t>(1996:1)</t>
  </si>
  <si>
    <t>(2000M6)</t>
  </si>
  <si>
    <t>(1997:2)</t>
  </si>
  <si>
    <t>(2003M7)</t>
  </si>
  <si>
    <t>(2009:1)</t>
  </si>
  <si>
    <t xml:space="preserve"> (2011M7)</t>
  </si>
  <si>
    <r>
      <rPr>
        <vertAlign val="super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 Two countries had no net expansion following their crises (Mexico and Hungary) (debt year before: NA, 71.238)</t>
    </r>
  </si>
  <si>
    <r>
      <rPr>
        <vertAlign val="super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 Three countries had no net austerity in the post-crisis period (Japan, Sweden '08, and Norway '08) (debt year before: 101.034, 38.156, 49.177)</t>
    </r>
  </si>
  <si>
    <t>NA</t>
  </si>
  <si>
    <t>Average</t>
  </si>
  <si>
    <t>Excluding toward moderate</t>
  </si>
  <si>
    <t>Excluding minor</t>
  </si>
  <si>
    <t>s.d.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</si>
</sst>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/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1" xfId="0" applyFill="1" applyBorder="1"/>
    <xf numFmtId="0" fontId="2" fillId="0" borderId="1" xfId="0" applyFont="1" applyFill="1" applyBorder="1" applyAlignment="1">
      <alignment horizontal="center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abSelected="1" workbookViewId="0"/>
  </sheetViews>
  <sheetFormatPr defaultRowHeight="15" x14ac:dyDescent="0.25"/>
  <cols>
    <col min="1" max="16384" width="9.140625" style="6"/>
  </cols>
  <sheetData>
    <row r="1" spans="2:11" x14ac:dyDescent="0.25">
      <c r="F1" s="7" t="s">
        <v>28</v>
      </c>
    </row>
    <row r="3" spans="2:11" x14ac:dyDescent="0.25">
      <c r="F3" s="7" t="s">
        <v>30</v>
      </c>
    </row>
    <row r="4" spans="2:11" x14ac:dyDescent="0.25">
      <c r="F4" s="7" t="s">
        <v>31</v>
      </c>
    </row>
    <row r="5" spans="2:11" x14ac:dyDescent="0.25">
      <c r="E5" s="12"/>
      <c r="F5" s="12"/>
    </row>
    <row r="6" spans="2:11" ht="17.25" x14ac:dyDescent="0.25">
      <c r="C6" s="7" t="s">
        <v>43</v>
      </c>
      <c r="G6" s="12"/>
      <c r="I6" s="7" t="s">
        <v>32</v>
      </c>
    </row>
    <row r="7" spans="2:11" x14ac:dyDescent="0.25">
      <c r="B7" s="6" t="s">
        <v>14</v>
      </c>
      <c r="C7" s="6" t="s">
        <v>33</v>
      </c>
      <c r="D7" s="6" t="s">
        <v>39</v>
      </c>
      <c r="E7" s="6">
        <v>1990</v>
      </c>
      <c r="F7" s="6">
        <v>64.247230000000002</v>
      </c>
      <c r="G7" s="12"/>
      <c r="H7" s="6" t="s">
        <v>2</v>
      </c>
      <c r="I7" s="6" t="s">
        <v>3</v>
      </c>
      <c r="J7" s="6">
        <v>1991</v>
      </c>
      <c r="K7" s="6">
        <v>21.878</v>
      </c>
    </row>
    <row r="8" spans="2:11" x14ac:dyDescent="0.25">
      <c r="B8" s="6" t="s">
        <v>4</v>
      </c>
      <c r="C8" s="6" t="s">
        <v>5</v>
      </c>
      <c r="D8" s="6" t="s">
        <v>38</v>
      </c>
      <c r="E8" s="6">
        <v>1990</v>
      </c>
      <c r="F8" s="6">
        <v>28.353000000000002</v>
      </c>
      <c r="G8" s="12"/>
      <c r="H8" s="6" t="s">
        <v>6</v>
      </c>
      <c r="I8" s="6" t="s">
        <v>7</v>
      </c>
      <c r="J8" s="6">
        <v>1991</v>
      </c>
      <c r="K8" s="6">
        <v>43.158000000000001</v>
      </c>
    </row>
    <row r="9" spans="2:11" ht="17.25" x14ac:dyDescent="0.25">
      <c r="B9" s="6" t="s">
        <v>41</v>
      </c>
      <c r="C9" s="6" t="s">
        <v>35</v>
      </c>
      <c r="E9" s="6">
        <v>1997</v>
      </c>
      <c r="F9" s="6">
        <v>10.244999999999999</v>
      </c>
      <c r="G9" s="12"/>
      <c r="H9" s="6" t="s">
        <v>10</v>
      </c>
      <c r="I9" s="6" t="s">
        <v>11</v>
      </c>
      <c r="J9" s="6">
        <v>1996</v>
      </c>
      <c r="K9" s="6">
        <v>101.03400000000001</v>
      </c>
    </row>
    <row r="10" spans="2:11" x14ac:dyDescent="0.25">
      <c r="B10" s="6" t="s">
        <v>18</v>
      </c>
      <c r="C10" s="6" t="s">
        <v>15</v>
      </c>
      <c r="E10" s="6">
        <v>2007</v>
      </c>
      <c r="F10" s="6">
        <v>64.741</v>
      </c>
      <c r="G10" s="12"/>
      <c r="H10" s="6" t="s">
        <v>12</v>
      </c>
      <c r="I10" s="6" t="s">
        <v>13</v>
      </c>
      <c r="J10" s="6">
        <v>2000</v>
      </c>
      <c r="K10" s="6">
        <v>51.567</v>
      </c>
    </row>
    <row r="11" spans="2:11" x14ac:dyDescent="0.25">
      <c r="B11" s="6" t="s">
        <v>19</v>
      </c>
      <c r="C11" s="6" t="s">
        <v>15</v>
      </c>
      <c r="E11" s="6">
        <v>2007</v>
      </c>
      <c r="F11" s="6">
        <v>64.537000000000006</v>
      </c>
      <c r="G11" s="12"/>
      <c r="H11" s="6" t="s">
        <v>14</v>
      </c>
      <c r="I11" s="6" t="s">
        <v>34</v>
      </c>
      <c r="J11" s="6">
        <v>2007</v>
      </c>
      <c r="K11" s="6">
        <v>64.774000000000001</v>
      </c>
    </row>
    <row r="12" spans="2:11" x14ac:dyDescent="0.25">
      <c r="B12" s="6" t="s">
        <v>20</v>
      </c>
      <c r="C12" s="6" t="s">
        <v>15</v>
      </c>
      <c r="D12" s="6" t="s">
        <v>39</v>
      </c>
      <c r="E12" s="6">
        <v>2007</v>
      </c>
      <c r="F12" s="6">
        <v>99.792000000000002</v>
      </c>
      <c r="G12" s="12"/>
      <c r="H12" s="6" t="s">
        <v>17</v>
      </c>
      <c r="I12" s="6" t="s">
        <v>15</v>
      </c>
      <c r="J12" s="6">
        <v>2007</v>
      </c>
      <c r="K12" s="6">
        <v>27.053999999999998</v>
      </c>
    </row>
    <row r="13" spans="2:11" x14ac:dyDescent="0.25">
      <c r="B13" s="6" t="s">
        <v>4</v>
      </c>
      <c r="C13" s="6" t="s">
        <v>15</v>
      </c>
      <c r="E13" s="6">
        <v>2007</v>
      </c>
      <c r="F13" s="6">
        <v>49.177</v>
      </c>
      <c r="G13" s="12"/>
      <c r="H13" s="6" t="s">
        <v>16</v>
      </c>
      <c r="I13" s="6" t="s">
        <v>15</v>
      </c>
      <c r="J13" s="6">
        <v>2007</v>
      </c>
      <c r="K13" s="6">
        <v>41.744</v>
      </c>
    </row>
    <row r="14" spans="2:11" x14ac:dyDescent="0.25">
      <c r="B14" s="6" t="s">
        <v>21</v>
      </c>
      <c r="C14" s="6" t="s">
        <v>15</v>
      </c>
      <c r="E14" s="6">
        <v>2007</v>
      </c>
      <c r="F14" s="6">
        <v>68.438999999999993</v>
      </c>
      <c r="G14" s="12"/>
      <c r="H14" s="6" t="s">
        <v>26</v>
      </c>
      <c r="I14" s="6" t="s">
        <v>24</v>
      </c>
      <c r="J14" s="6">
        <v>2008</v>
      </c>
      <c r="K14" s="6">
        <v>42.404000000000003</v>
      </c>
    </row>
    <row r="15" spans="2:11" x14ac:dyDescent="0.25">
      <c r="B15" s="6" t="s">
        <v>22</v>
      </c>
      <c r="C15" s="6" t="s">
        <v>15</v>
      </c>
      <c r="E15" s="6">
        <v>2007</v>
      </c>
      <c r="F15" s="6">
        <v>35.51</v>
      </c>
      <c r="G15" s="12"/>
    </row>
    <row r="16" spans="2:11" x14ac:dyDescent="0.25">
      <c r="B16" s="6" t="s">
        <v>6</v>
      </c>
      <c r="C16" s="6" t="s">
        <v>15</v>
      </c>
      <c r="D16" s="6" t="s">
        <v>38</v>
      </c>
      <c r="E16" s="6">
        <v>2007</v>
      </c>
      <c r="F16" s="6">
        <v>38.155999999999999</v>
      </c>
      <c r="G16" s="12"/>
    </row>
    <row r="17" spans="1:16" x14ac:dyDescent="0.25">
      <c r="B17" s="6" t="s">
        <v>23</v>
      </c>
      <c r="C17" s="6" t="s">
        <v>24</v>
      </c>
      <c r="E17" s="6">
        <v>2008</v>
      </c>
      <c r="F17" s="6">
        <v>33.313000000000002</v>
      </c>
      <c r="G17" s="12"/>
    </row>
    <row r="18" spans="1:16" x14ac:dyDescent="0.25">
      <c r="B18" s="6" t="s">
        <v>25</v>
      </c>
      <c r="C18" s="6" t="s">
        <v>24</v>
      </c>
      <c r="D18" s="6" t="s">
        <v>39</v>
      </c>
      <c r="E18" s="6">
        <v>2008</v>
      </c>
      <c r="F18" s="6">
        <v>109.416</v>
      </c>
      <c r="G18" s="12"/>
    </row>
    <row r="19" spans="1:16" x14ac:dyDescent="0.25">
      <c r="A19" s="6" t="s">
        <v>96</v>
      </c>
      <c r="F19" s="6">
        <f>AVERAGE(F7:F18)</f>
        <v>55.493852500000003</v>
      </c>
      <c r="G19" s="12"/>
      <c r="K19" s="6">
        <f>AVERAGE(K7:K18)</f>
        <v>49.201624999999993</v>
      </c>
    </row>
    <row r="20" spans="1:16" x14ac:dyDescent="0.25">
      <c r="A20" s="6" t="s">
        <v>97</v>
      </c>
      <c r="F20" s="6">
        <f>AVERAGE(F7,F9:F15,F17:F18)</f>
        <v>59.941723000000003</v>
      </c>
      <c r="G20" s="12"/>
      <c r="K20" s="6">
        <f>AVERAGE(K7:K14)</f>
        <v>49.201624999999993</v>
      </c>
    </row>
    <row r="21" spans="1:16" x14ac:dyDescent="0.25">
      <c r="A21" s="6" t="s">
        <v>99</v>
      </c>
      <c r="F21" s="6">
        <f>_xlfn.STDEV.P(F7:F18)</f>
        <v>27.834845425251626</v>
      </c>
      <c r="G21" s="12"/>
      <c r="K21" s="6">
        <f>_xlfn.STDEV.P(K7:K18)</f>
        <v>23.211355022582715</v>
      </c>
    </row>
    <row r="22" spans="1:16" x14ac:dyDescent="0.25">
      <c r="B22" s="6" t="s">
        <v>40</v>
      </c>
      <c r="C22" s="6" t="s">
        <v>75</v>
      </c>
      <c r="E22" s="12"/>
    </row>
    <row r="23" spans="1:16" ht="17.25" x14ac:dyDescent="0.25">
      <c r="B23" s="6" t="s">
        <v>42</v>
      </c>
      <c r="E23" s="12"/>
      <c r="G23" s="12"/>
    </row>
    <row r="24" spans="1:16" ht="17.25" x14ac:dyDescent="0.25">
      <c r="B24" s="6" t="s">
        <v>93</v>
      </c>
      <c r="E24" s="12"/>
    </row>
    <row r="25" spans="1:16" x14ac:dyDescent="0.25">
      <c r="E25" s="12"/>
    </row>
    <row r="26" spans="1:16" x14ac:dyDescent="0.25">
      <c r="G26" s="14" t="s">
        <v>29</v>
      </c>
    </row>
    <row r="27" spans="1:16" x14ac:dyDescent="0.25">
      <c r="G27" s="7" t="s">
        <v>27</v>
      </c>
    </row>
    <row r="28" spans="1:16" x14ac:dyDescent="0.25">
      <c r="G28" s="12"/>
    </row>
    <row r="29" spans="1:16" ht="17.25" x14ac:dyDescent="0.25">
      <c r="C29" s="7" t="s">
        <v>61</v>
      </c>
      <c r="H29" s="7" t="s">
        <v>0</v>
      </c>
      <c r="M29" s="7" t="s">
        <v>1</v>
      </c>
    </row>
    <row r="30" spans="1:16" x14ac:dyDescent="0.25">
      <c r="C30" s="7"/>
      <c r="G30" s="6" t="s">
        <v>14</v>
      </c>
      <c r="H30" s="12" t="s">
        <v>33</v>
      </c>
      <c r="I30" s="6" t="s">
        <v>39</v>
      </c>
      <c r="J30" s="6">
        <v>1990</v>
      </c>
      <c r="K30" s="6">
        <v>64.247230000000002</v>
      </c>
      <c r="L30" s="6" t="s">
        <v>14</v>
      </c>
      <c r="M30" s="6" t="s">
        <v>33</v>
      </c>
      <c r="N30" s="6" t="s">
        <v>39</v>
      </c>
      <c r="O30" s="6">
        <v>1990</v>
      </c>
      <c r="P30" s="6">
        <v>64.247230000000002</v>
      </c>
    </row>
    <row r="31" spans="1:16" x14ac:dyDescent="0.25">
      <c r="B31" s="15" t="s">
        <v>4</v>
      </c>
      <c r="C31" s="15" t="s">
        <v>5</v>
      </c>
      <c r="E31" s="6">
        <v>1990</v>
      </c>
      <c r="F31" s="6">
        <v>28.353000000000002</v>
      </c>
      <c r="G31" s="6" t="s">
        <v>4</v>
      </c>
      <c r="H31" s="12" t="s">
        <v>5</v>
      </c>
      <c r="J31" s="6">
        <v>1990</v>
      </c>
      <c r="K31" s="6">
        <v>28.353000000000002</v>
      </c>
      <c r="L31" s="6" t="s">
        <v>4</v>
      </c>
      <c r="M31" s="6" t="s">
        <v>3</v>
      </c>
      <c r="N31" s="6" t="s">
        <v>39</v>
      </c>
      <c r="O31" s="6">
        <v>1991</v>
      </c>
      <c r="P31" s="6">
        <v>38.441000000000003</v>
      </c>
    </row>
    <row r="32" spans="1:16" x14ac:dyDescent="0.25">
      <c r="B32" s="15" t="s">
        <v>2</v>
      </c>
      <c r="C32" s="15" t="s">
        <v>3</v>
      </c>
      <c r="E32" s="6">
        <v>1991</v>
      </c>
      <c r="F32" s="6">
        <v>21.878</v>
      </c>
      <c r="H32" s="12"/>
    </row>
    <row r="33" spans="2:16" x14ac:dyDescent="0.25">
      <c r="B33" s="15" t="s">
        <v>6</v>
      </c>
      <c r="C33" s="15" t="s">
        <v>7</v>
      </c>
      <c r="E33" s="6">
        <v>1991</v>
      </c>
      <c r="F33" s="6">
        <v>43.158000000000001</v>
      </c>
      <c r="H33" s="12"/>
    </row>
    <row r="34" spans="2:16" x14ac:dyDescent="0.25">
      <c r="B34" s="15" t="s">
        <v>10</v>
      </c>
      <c r="C34" s="15" t="s">
        <v>11</v>
      </c>
      <c r="E34" s="6">
        <v>1996</v>
      </c>
      <c r="F34" s="6">
        <v>101.03400000000001</v>
      </c>
      <c r="G34" s="6" t="s">
        <v>10</v>
      </c>
      <c r="H34" s="12" t="s">
        <v>11</v>
      </c>
      <c r="J34" s="6">
        <v>1996</v>
      </c>
      <c r="K34" s="6">
        <v>101.03400000000001</v>
      </c>
      <c r="L34" s="6" t="s">
        <v>10</v>
      </c>
      <c r="M34" s="6" t="s">
        <v>11</v>
      </c>
      <c r="N34" s="6" t="s">
        <v>39</v>
      </c>
      <c r="O34" s="6">
        <v>1996</v>
      </c>
      <c r="P34" s="6">
        <v>101.03400000000001</v>
      </c>
    </row>
    <row r="35" spans="2:16" ht="17.25" x14ac:dyDescent="0.25">
      <c r="B35" s="15" t="s">
        <v>60</v>
      </c>
      <c r="C35" s="15" t="s">
        <v>35</v>
      </c>
      <c r="E35" s="6">
        <v>1997</v>
      </c>
      <c r="F35" s="6">
        <v>10.244999999999999</v>
      </c>
      <c r="G35" s="6" t="s">
        <v>9</v>
      </c>
      <c r="H35" s="12" t="s">
        <v>35</v>
      </c>
      <c r="J35" s="6">
        <v>1997</v>
      </c>
      <c r="K35" s="6">
        <v>10.244999999999999</v>
      </c>
      <c r="L35" s="6" t="s">
        <v>9</v>
      </c>
      <c r="M35" s="6" t="s">
        <v>37</v>
      </c>
      <c r="N35" s="6" t="s">
        <v>39</v>
      </c>
      <c r="O35" s="6">
        <v>1998</v>
      </c>
      <c r="P35" s="6">
        <v>14.667999999999999</v>
      </c>
    </row>
    <row r="36" spans="2:16" x14ac:dyDescent="0.25">
      <c r="B36" s="15" t="s">
        <v>12</v>
      </c>
      <c r="C36" s="15" t="s">
        <v>13</v>
      </c>
      <c r="E36" s="6">
        <v>2000</v>
      </c>
      <c r="F36" s="6">
        <v>51.567</v>
      </c>
      <c r="H36" s="12"/>
    </row>
    <row r="37" spans="2:16" x14ac:dyDescent="0.25">
      <c r="B37" s="15" t="s">
        <v>14</v>
      </c>
      <c r="C37" s="15" t="s">
        <v>15</v>
      </c>
      <c r="E37" s="6">
        <v>2007</v>
      </c>
      <c r="F37" s="6">
        <v>64.774000000000001</v>
      </c>
      <c r="G37" s="6" t="s">
        <v>14</v>
      </c>
      <c r="H37" s="12" t="s">
        <v>34</v>
      </c>
      <c r="J37" s="6">
        <v>2007</v>
      </c>
      <c r="K37" s="6">
        <v>64.774000000000001</v>
      </c>
    </row>
    <row r="38" spans="2:16" x14ac:dyDescent="0.25">
      <c r="B38" s="15" t="s">
        <v>17</v>
      </c>
      <c r="C38" s="15" t="s">
        <v>15</v>
      </c>
      <c r="E38" s="6">
        <v>2007</v>
      </c>
      <c r="F38" s="6">
        <v>27.053999999999998</v>
      </c>
      <c r="H38" s="12"/>
    </row>
    <row r="39" spans="2:16" x14ac:dyDescent="0.25">
      <c r="B39" s="15" t="s">
        <v>16</v>
      </c>
      <c r="C39" s="15" t="s">
        <v>15</v>
      </c>
      <c r="E39" s="6">
        <v>2007</v>
      </c>
      <c r="F39" s="6">
        <v>41.744</v>
      </c>
      <c r="G39" s="6" t="s">
        <v>16</v>
      </c>
      <c r="H39" s="12" t="s">
        <v>15</v>
      </c>
      <c r="I39" s="6" t="s">
        <v>39</v>
      </c>
      <c r="J39" s="6">
        <v>2007</v>
      </c>
      <c r="K39" s="6">
        <v>41.744</v>
      </c>
    </row>
    <row r="40" spans="2:16" x14ac:dyDescent="0.25">
      <c r="B40" s="15" t="s">
        <v>18</v>
      </c>
      <c r="C40" s="15" t="s">
        <v>15</v>
      </c>
      <c r="E40" s="6">
        <v>2007</v>
      </c>
      <c r="F40" s="6">
        <v>64.741</v>
      </c>
      <c r="G40" s="6" t="s">
        <v>18</v>
      </c>
      <c r="H40" s="12" t="s">
        <v>15</v>
      </c>
      <c r="J40" s="6">
        <v>2007</v>
      </c>
      <c r="K40" s="6">
        <v>64.741</v>
      </c>
    </row>
    <row r="41" spans="2:16" x14ac:dyDescent="0.25">
      <c r="B41" s="15" t="s">
        <v>19</v>
      </c>
      <c r="C41" s="15" t="s">
        <v>15</v>
      </c>
      <c r="D41" s="6" t="s">
        <v>39</v>
      </c>
      <c r="E41" s="6">
        <v>2007</v>
      </c>
      <c r="F41" s="6">
        <v>64.537000000000006</v>
      </c>
      <c r="G41" s="6" t="s">
        <v>36</v>
      </c>
      <c r="H41" s="12" t="s">
        <v>15</v>
      </c>
      <c r="I41" s="6" t="s">
        <v>39</v>
      </c>
      <c r="J41" s="6">
        <v>2007</v>
      </c>
      <c r="K41" s="6">
        <v>64.537000000000006</v>
      </c>
    </row>
    <row r="42" spans="2:16" x14ac:dyDescent="0.25">
      <c r="B42" s="15" t="s">
        <v>20</v>
      </c>
      <c r="C42" s="15" t="s">
        <v>15</v>
      </c>
      <c r="D42" s="6" t="s">
        <v>39</v>
      </c>
      <c r="E42" s="6">
        <v>2007</v>
      </c>
      <c r="F42" s="6">
        <v>99.792000000000002</v>
      </c>
      <c r="G42" s="6" t="s">
        <v>20</v>
      </c>
      <c r="H42" s="12" t="s">
        <v>15</v>
      </c>
      <c r="I42" s="6" t="s">
        <v>39</v>
      </c>
      <c r="J42" s="6">
        <v>2007</v>
      </c>
      <c r="K42" s="6">
        <v>99.792000000000002</v>
      </c>
    </row>
    <row r="43" spans="2:16" x14ac:dyDescent="0.25">
      <c r="B43" s="6" t="s">
        <v>4</v>
      </c>
      <c r="C43" s="12" t="s">
        <v>15</v>
      </c>
      <c r="D43" s="6" t="s">
        <v>39</v>
      </c>
      <c r="E43" s="6">
        <v>2007</v>
      </c>
      <c r="F43" s="6">
        <v>49.177</v>
      </c>
      <c r="G43" s="6" t="s">
        <v>4</v>
      </c>
      <c r="H43" s="12" t="s">
        <v>15</v>
      </c>
      <c r="J43" s="6">
        <v>2007</v>
      </c>
      <c r="K43" s="6">
        <v>49.177</v>
      </c>
    </row>
    <row r="44" spans="2:16" x14ac:dyDescent="0.25">
      <c r="B44" s="15" t="s">
        <v>21</v>
      </c>
      <c r="C44" s="15" t="s">
        <v>15</v>
      </c>
      <c r="E44" s="6">
        <v>2007</v>
      </c>
      <c r="F44" s="6">
        <v>68.438999999999993</v>
      </c>
      <c r="G44" s="6" t="s">
        <v>21</v>
      </c>
      <c r="H44" s="12" t="s">
        <v>15</v>
      </c>
      <c r="J44" s="6">
        <v>2007</v>
      </c>
      <c r="K44" s="6">
        <v>68.438999999999993</v>
      </c>
      <c r="L44" s="6" t="s">
        <v>21</v>
      </c>
      <c r="M44" s="6" t="s">
        <v>15</v>
      </c>
      <c r="O44" s="6">
        <v>2007</v>
      </c>
      <c r="P44" s="6">
        <v>68.438999999999993</v>
      </c>
    </row>
    <row r="45" spans="2:16" x14ac:dyDescent="0.25">
      <c r="B45" s="15" t="s">
        <v>22</v>
      </c>
      <c r="C45" s="15" t="s">
        <v>15</v>
      </c>
      <c r="E45" s="6">
        <v>2007</v>
      </c>
      <c r="F45" s="6">
        <v>35.51</v>
      </c>
      <c r="G45" s="6" t="s">
        <v>22</v>
      </c>
      <c r="H45" s="12" t="s">
        <v>15</v>
      </c>
      <c r="J45" s="6">
        <v>2007</v>
      </c>
      <c r="K45" s="6">
        <v>35.51</v>
      </c>
    </row>
    <row r="46" spans="2:16" x14ac:dyDescent="0.25">
      <c r="B46" s="15" t="s">
        <v>6</v>
      </c>
      <c r="C46" s="15" t="s">
        <v>15</v>
      </c>
      <c r="E46" s="6">
        <v>2007</v>
      </c>
      <c r="F46" s="6">
        <v>38.155999999999999</v>
      </c>
      <c r="G46" s="6" t="s">
        <v>6</v>
      </c>
      <c r="H46" s="12" t="s">
        <v>15</v>
      </c>
      <c r="J46" s="6">
        <v>2007</v>
      </c>
      <c r="K46" s="6">
        <v>38.155999999999999</v>
      </c>
    </row>
    <row r="47" spans="2:16" x14ac:dyDescent="0.25">
      <c r="B47" s="15" t="s">
        <v>23</v>
      </c>
      <c r="C47" s="15" t="s">
        <v>24</v>
      </c>
      <c r="E47" s="6">
        <v>2008</v>
      </c>
      <c r="F47" s="6">
        <v>33.313000000000002</v>
      </c>
      <c r="G47" s="6" t="s">
        <v>23</v>
      </c>
      <c r="H47" s="12" t="s">
        <v>24</v>
      </c>
      <c r="J47" s="6">
        <v>2008</v>
      </c>
      <c r="K47" s="6">
        <v>33.313000000000002</v>
      </c>
    </row>
    <row r="48" spans="2:16" x14ac:dyDescent="0.25">
      <c r="B48" s="15" t="s">
        <v>25</v>
      </c>
      <c r="C48" s="15" t="s">
        <v>24</v>
      </c>
      <c r="D48" s="6" t="s">
        <v>39</v>
      </c>
      <c r="E48" s="6">
        <v>2008</v>
      </c>
      <c r="F48" s="6">
        <v>109.416</v>
      </c>
    </row>
    <row r="49" spans="1:16" x14ac:dyDescent="0.25">
      <c r="B49" s="15" t="s">
        <v>26</v>
      </c>
      <c r="C49" s="15" t="s">
        <v>24</v>
      </c>
      <c r="E49" s="6">
        <v>2008</v>
      </c>
      <c r="F49" s="6">
        <v>42.404000000000003</v>
      </c>
    </row>
    <row r="50" spans="1:16" x14ac:dyDescent="0.25">
      <c r="A50" s="6" t="s">
        <v>96</v>
      </c>
      <c r="B50" s="15"/>
      <c r="C50" s="15"/>
      <c r="F50" s="6">
        <f>AVERAGE(F30:F49)</f>
        <v>52.383789473684203</v>
      </c>
      <c r="K50" s="6">
        <f>AVERAGE(K30:K49)</f>
        <v>54.575873571428573</v>
      </c>
      <c r="P50" s="6">
        <f>AVERAGE(P30:P49)</f>
        <v>57.365846000000012</v>
      </c>
    </row>
    <row r="51" spans="1:16" x14ac:dyDescent="0.25">
      <c r="A51" s="6" t="s">
        <v>98</v>
      </c>
      <c r="B51" s="15"/>
      <c r="C51" s="15"/>
      <c r="F51" s="6">
        <f>AVERAGE(F31:F40,F44:F47,F49)</f>
        <v>44.824666666666658</v>
      </c>
      <c r="K51" s="6">
        <f>AVERAGE(K31,K34:K35,K37,K40,K43:K47)</f>
        <v>49.374200000000002</v>
      </c>
      <c r="P51" s="6">
        <f>AVERAGE(P44)</f>
        <v>68.438999999999993</v>
      </c>
    </row>
    <row r="52" spans="1:16" x14ac:dyDescent="0.25">
      <c r="A52" s="6" t="s">
        <v>99</v>
      </c>
      <c r="B52" s="15"/>
      <c r="C52" s="15"/>
      <c r="F52" s="6">
        <f>_xlfn.STDEV.P(F30:F49)</f>
        <v>26.816940348218129</v>
      </c>
      <c r="K52" s="6">
        <f>_xlfn.STDEV.P(K30:K49)</f>
        <v>24.967167681475953</v>
      </c>
      <c r="P52" s="6">
        <f>_xlfn.STDEV.P(P30:P49)</f>
        <v>29.182637674460864</v>
      </c>
    </row>
    <row r="53" spans="1:16" x14ac:dyDescent="0.25">
      <c r="B53" s="15" t="s">
        <v>63</v>
      </c>
    </row>
    <row r="54" spans="1:16" ht="17.25" x14ac:dyDescent="0.25">
      <c r="B54" s="15" t="s">
        <v>62</v>
      </c>
    </row>
  </sheetData>
  <pageMargins left="0.7" right="0.7" top="0.75" bottom="0.75" header="0.3" footer="0.3"/>
  <pageSetup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7"/>
  <sheetViews>
    <sheetView workbookViewId="0">
      <selection activeCell="G30" sqref="G30"/>
    </sheetView>
  </sheetViews>
  <sheetFormatPr defaultRowHeight="15" x14ac:dyDescent="0.25"/>
  <cols>
    <col min="1" max="16384" width="9.140625" style="6"/>
  </cols>
  <sheetData>
    <row r="1" spans="6:15" x14ac:dyDescent="0.25">
      <c r="I1" s="7" t="s">
        <v>44</v>
      </c>
    </row>
    <row r="3" spans="6:15" x14ac:dyDescent="0.25">
      <c r="I3" s="7" t="s">
        <v>30</v>
      </c>
    </row>
    <row r="4" spans="6:15" x14ac:dyDescent="0.25">
      <c r="I4" s="7" t="s">
        <v>45</v>
      </c>
    </row>
    <row r="5" spans="6:15" x14ac:dyDescent="0.25">
      <c r="I5" s="12"/>
    </row>
    <row r="6" spans="6:15" ht="17.25" x14ac:dyDescent="0.25">
      <c r="G6" s="13" t="s">
        <v>43</v>
      </c>
      <c r="J6" s="12"/>
      <c r="L6" s="13" t="s">
        <v>32</v>
      </c>
    </row>
    <row r="7" spans="6:15" x14ac:dyDescent="0.25">
      <c r="F7" s="6" t="s">
        <v>14</v>
      </c>
      <c r="G7" s="6" t="s">
        <v>46</v>
      </c>
      <c r="H7" s="6" t="s">
        <v>38</v>
      </c>
      <c r="I7" s="6">
        <v>1989</v>
      </c>
      <c r="J7" s="12">
        <v>62.64723</v>
      </c>
      <c r="K7" s="6" t="s">
        <v>2</v>
      </c>
      <c r="L7" s="6" t="s">
        <v>49</v>
      </c>
      <c r="N7" s="6">
        <v>1992</v>
      </c>
      <c r="O7" s="6">
        <v>39.255000000000003</v>
      </c>
    </row>
    <row r="8" spans="6:15" x14ac:dyDescent="0.25">
      <c r="F8" s="6" t="s">
        <v>4</v>
      </c>
      <c r="G8" s="6" t="s">
        <v>47</v>
      </c>
      <c r="I8" s="6">
        <v>1993</v>
      </c>
      <c r="J8" s="12">
        <v>52.555999999999997</v>
      </c>
      <c r="K8" s="6" t="s">
        <v>6</v>
      </c>
      <c r="L8" s="6" t="s">
        <v>50</v>
      </c>
      <c r="N8" s="6">
        <v>1992</v>
      </c>
      <c r="O8" s="6">
        <v>61.058</v>
      </c>
    </row>
    <row r="9" spans="6:15" ht="17.25" x14ac:dyDescent="0.25">
      <c r="F9" s="6" t="s">
        <v>41</v>
      </c>
      <c r="G9" s="6" t="s">
        <v>11</v>
      </c>
      <c r="I9" s="6">
        <v>1996</v>
      </c>
      <c r="J9" s="12">
        <v>8.2430000000000003</v>
      </c>
      <c r="K9" s="6" t="s">
        <v>8</v>
      </c>
      <c r="L9" s="6" t="s">
        <v>54</v>
      </c>
      <c r="N9" s="6">
        <v>1995</v>
      </c>
      <c r="O9" s="6" t="s">
        <v>95</v>
      </c>
    </row>
    <row r="10" spans="6:15" x14ac:dyDescent="0.25">
      <c r="F10" s="6" t="s">
        <v>14</v>
      </c>
      <c r="G10" s="6" t="s">
        <v>48</v>
      </c>
      <c r="I10" s="6">
        <v>2010</v>
      </c>
      <c r="J10" s="12">
        <v>95.549000000000007</v>
      </c>
      <c r="K10" s="6" t="s">
        <v>12</v>
      </c>
      <c r="L10" s="6" t="s">
        <v>51</v>
      </c>
      <c r="N10" s="6">
        <v>2000</v>
      </c>
      <c r="O10" s="6">
        <v>51.567</v>
      </c>
    </row>
    <row r="11" spans="6:15" x14ac:dyDescent="0.25">
      <c r="F11" s="6" t="s">
        <v>19</v>
      </c>
      <c r="G11" s="6" t="s">
        <v>52</v>
      </c>
      <c r="H11" s="6" t="s">
        <v>38</v>
      </c>
      <c r="I11" s="6">
        <v>2009</v>
      </c>
      <c r="J11" s="12">
        <v>83.034999999999997</v>
      </c>
      <c r="K11" s="6" t="s">
        <v>17</v>
      </c>
      <c r="L11" s="6" t="s">
        <v>24</v>
      </c>
      <c r="N11" s="6">
        <v>2008</v>
      </c>
      <c r="O11" s="6">
        <v>66.146000000000001</v>
      </c>
    </row>
    <row r="12" spans="6:15" x14ac:dyDescent="0.25">
      <c r="F12" s="6" t="s">
        <v>23</v>
      </c>
      <c r="G12" s="6" t="s">
        <v>52</v>
      </c>
      <c r="I12" s="6">
        <v>2009</v>
      </c>
      <c r="J12" s="12">
        <v>40.182000000000002</v>
      </c>
      <c r="K12" s="6" t="s">
        <v>16</v>
      </c>
      <c r="L12" s="6" t="s">
        <v>52</v>
      </c>
      <c r="N12" s="6">
        <v>2009</v>
      </c>
      <c r="O12" s="6">
        <v>63.738999999999997</v>
      </c>
    </row>
    <row r="13" spans="6:15" x14ac:dyDescent="0.25">
      <c r="J13" s="12"/>
      <c r="K13" s="6" t="s">
        <v>18</v>
      </c>
      <c r="L13" s="6" t="s">
        <v>52</v>
      </c>
      <c r="N13" s="6">
        <v>2009</v>
      </c>
      <c r="O13" s="6">
        <v>79.58</v>
      </c>
    </row>
    <row r="14" spans="6:15" x14ac:dyDescent="0.25">
      <c r="J14" s="12"/>
      <c r="K14" s="6" t="s">
        <v>20</v>
      </c>
      <c r="L14" s="6" t="s">
        <v>52</v>
      </c>
      <c r="M14" s="6" t="s">
        <v>38</v>
      </c>
      <c r="N14" s="6">
        <v>2009</v>
      </c>
      <c r="O14" s="6">
        <v>112.547</v>
      </c>
    </row>
    <row r="15" spans="6:15" x14ac:dyDescent="0.25">
      <c r="J15" s="12"/>
      <c r="K15" s="6" t="s">
        <v>21</v>
      </c>
      <c r="L15" s="6" t="s">
        <v>52</v>
      </c>
      <c r="N15" s="6">
        <v>2009</v>
      </c>
      <c r="O15" s="6">
        <v>83.608999999999995</v>
      </c>
    </row>
    <row r="16" spans="6:15" x14ac:dyDescent="0.25">
      <c r="J16" s="12"/>
      <c r="K16" s="6" t="s">
        <v>22</v>
      </c>
      <c r="L16" s="6" t="s">
        <v>53</v>
      </c>
      <c r="N16" s="6">
        <v>2008</v>
      </c>
      <c r="O16" s="6">
        <v>39.398000000000003</v>
      </c>
    </row>
    <row r="17" spans="2:23" x14ac:dyDescent="0.25">
      <c r="J17" s="12"/>
      <c r="K17" s="6" t="s">
        <v>25</v>
      </c>
      <c r="L17" s="6" t="s">
        <v>53</v>
      </c>
      <c r="N17" s="6">
        <v>2008</v>
      </c>
      <c r="O17" s="6">
        <v>109.416</v>
      </c>
      <c r="R17" s="6">
        <v>101.03400000000001</v>
      </c>
    </row>
    <row r="18" spans="2:23" x14ac:dyDescent="0.25">
      <c r="J18" s="12"/>
      <c r="K18" s="6" t="s">
        <v>55</v>
      </c>
      <c r="L18" s="6" t="s">
        <v>24</v>
      </c>
      <c r="N18" s="6">
        <v>2008</v>
      </c>
      <c r="O18" s="6">
        <v>71.238</v>
      </c>
      <c r="R18" s="6">
        <v>38.155999999999999</v>
      </c>
    </row>
    <row r="19" spans="2:23" x14ac:dyDescent="0.25">
      <c r="J19" s="12"/>
      <c r="K19" s="6" t="s">
        <v>26</v>
      </c>
      <c r="L19" s="6" t="s">
        <v>53</v>
      </c>
      <c r="N19" s="6">
        <v>2008</v>
      </c>
      <c r="O19" s="6">
        <v>42.404000000000003</v>
      </c>
      <c r="R19" s="6">
        <v>49.177</v>
      </c>
    </row>
    <row r="20" spans="2:23" x14ac:dyDescent="0.25">
      <c r="J20" s="12">
        <f>AVERAGE(J7:J19)</f>
        <v>57.035371666666663</v>
      </c>
      <c r="O20" s="12">
        <f>AVERAGE(O7:O19)</f>
        <v>68.329750000000004</v>
      </c>
    </row>
    <row r="21" spans="2:23" x14ac:dyDescent="0.25">
      <c r="J21" s="12">
        <f>AVERAGE(J8:J10,J12)</f>
        <v>49.132500000000007</v>
      </c>
      <c r="O21" s="12">
        <f>AVERAGE(O7:O13,O15:O19)</f>
        <v>64.31</v>
      </c>
    </row>
    <row r="22" spans="2:23" x14ac:dyDescent="0.25">
      <c r="J22" s="12">
        <f>_xlfn.STDEV.P(J7:J19)</f>
        <v>28.506050921234504</v>
      </c>
      <c r="O22" s="12">
        <f>_xlfn.STDEV.P(O7:O19)</f>
        <v>23.674828940335889</v>
      </c>
      <c r="R22" s="12">
        <f>_xlfn.STDEV.P(R7:R19)</f>
        <v>27.415027861861965</v>
      </c>
    </row>
    <row r="23" spans="2:23" x14ac:dyDescent="0.25">
      <c r="F23" s="6" t="s">
        <v>40</v>
      </c>
      <c r="G23" s="6" t="s">
        <v>74</v>
      </c>
      <c r="I23" s="12"/>
    </row>
    <row r="24" spans="2:23" ht="17.25" x14ac:dyDescent="0.25">
      <c r="F24" s="6" t="s">
        <v>42</v>
      </c>
      <c r="I24" s="12"/>
      <c r="U24" s="6" t="s">
        <v>73</v>
      </c>
    </row>
    <row r="25" spans="2:23" ht="17.25" x14ac:dyDescent="0.25">
      <c r="F25" s="6" t="s">
        <v>94</v>
      </c>
      <c r="I25" s="12"/>
    </row>
    <row r="26" spans="2:23" x14ac:dyDescent="0.25">
      <c r="K26" s="12"/>
    </row>
    <row r="27" spans="2:23" x14ac:dyDescent="0.25">
      <c r="H27" s="14"/>
      <c r="M27" s="14" t="s">
        <v>29</v>
      </c>
    </row>
    <row r="28" spans="2:23" x14ac:dyDescent="0.25">
      <c r="H28" s="7"/>
      <c r="M28" s="7" t="s">
        <v>27</v>
      </c>
    </row>
    <row r="29" spans="2:23" x14ac:dyDescent="0.25">
      <c r="H29" s="12"/>
      <c r="L29" s="12"/>
    </row>
    <row r="30" spans="2:23" ht="17.25" x14ac:dyDescent="0.25">
      <c r="C30" s="7" t="s">
        <v>56</v>
      </c>
      <c r="H30" s="7" t="s">
        <v>57</v>
      </c>
      <c r="M30" s="7" t="s">
        <v>71</v>
      </c>
      <c r="R30" s="7" t="s">
        <v>58</v>
      </c>
      <c r="W30" s="7" t="s">
        <v>59</v>
      </c>
    </row>
    <row r="31" spans="2:23" x14ac:dyDescent="0.25">
      <c r="B31" s="6" t="s">
        <v>14</v>
      </c>
      <c r="C31" s="6" t="s">
        <v>46</v>
      </c>
      <c r="E31" s="6">
        <v>1989</v>
      </c>
      <c r="F31" s="6">
        <v>62.64723</v>
      </c>
    </row>
    <row r="32" spans="2:23" x14ac:dyDescent="0.25">
      <c r="B32" s="6" t="s">
        <v>4</v>
      </c>
      <c r="C32" s="15" t="s">
        <v>47</v>
      </c>
      <c r="E32" s="6">
        <v>1993</v>
      </c>
      <c r="F32" s="6">
        <v>52.555999999999997</v>
      </c>
      <c r="H32" s="12"/>
      <c r="L32" s="6" t="s">
        <v>4</v>
      </c>
      <c r="M32" s="6" t="s">
        <v>47</v>
      </c>
      <c r="N32" s="6" t="s">
        <v>39</v>
      </c>
      <c r="O32" s="6">
        <v>1993</v>
      </c>
      <c r="P32" s="6">
        <v>52.555999999999997</v>
      </c>
    </row>
    <row r="33" spans="2:25" x14ac:dyDescent="0.25">
      <c r="B33" s="6" t="s">
        <v>2</v>
      </c>
      <c r="C33" s="15" t="s">
        <v>49</v>
      </c>
      <c r="E33" s="6">
        <v>1992</v>
      </c>
      <c r="F33" s="6">
        <v>39.255000000000003</v>
      </c>
      <c r="G33" s="6" t="s">
        <v>2</v>
      </c>
      <c r="H33" s="12" t="s">
        <v>68</v>
      </c>
      <c r="J33" s="6">
        <v>1993</v>
      </c>
      <c r="K33" s="6">
        <v>54.107999999999997</v>
      </c>
      <c r="Q33" s="6" t="s">
        <v>2</v>
      </c>
      <c r="R33" s="6" t="s">
        <v>47</v>
      </c>
      <c r="S33" s="6" t="s">
        <v>39</v>
      </c>
      <c r="T33" s="6">
        <v>1993</v>
      </c>
      <c r="U33" s="6">
        <v>54.107999999999997</v>
      </c>
    </row>
    <row r="34" spans="2:25" x14ac:dyDescent="0.25">
      <c r="B34" s="6" t="s">
        <v>6</v>
      </c>
      <c r="C34" s="15" t="s">
        <v>50</v>
      </c>
      <c r="E34" s="6">
        <v>1992</v>
      </c>
      <c r="F34" s="6">
        <v>61.058</v>
      </c>
      <c r="G34" s="6" t="s">
        <v>66</v>
      </c>
      <c r="H34" s="12" t="s">
        <v>47</v>
      </c>
      <c r="J34" s="6">
        <v>1993</v>
      </c>
      <c r="K34" s="6">
        <v>66.257999999999996</v>
      </c>
      <c r="Q34" s="6" t="s">
        <v>6</v>
      </c>
      <c r="R34" s="6" t="s">
        <v>68</v>
      </c>
      <c r="T34" s="6">
        <v>1993</v>
      </c>
      <c r="U34" s="6">
        <v>66.257999999999996</v>
      </c>
    </row>
    <row r="35" spans="2:25" x14ac:dyDescent="0.25">
      <c r="C35" s="15"/>
      <c r="H35" s="12"/>
      <c r="Q35" s="6" t="s">
        <v>8</v>
      </c>
      <c r="R35" s="6" t="s">
        <v>54</v>
      </c>
      <c r="T35" s="6">
        <v>1995</v>
      </c>
      <c r="U35" s="6" t="s">
        <v>95</v>
      </c>
      <c r="V35" s="6" t="s">
        <v>8</v>
      </c>
      <c r="W35" s="6" t="s">
        <v>54</v>
      </c>
      <c r="X35" s="6">
        <v>1995</v>
      </c>
      <c r="Y35" s="6" t="s">
        <v>95</v>
      </c>
    </row>
    <row r="36" spans="2:25" x14ac:dyDescent="0.25">
      <c r="C36" s="15"/>
      <c r="H36" s="12"/>
      <c r="Q36" s="6" t="s">
        <v>9</v>
      </c>
      <c r="R36" s="6" t="s">
        <v>11</v>
      </c>
      <c r="T36" s="6">
        <v>1996</v>
      </c>
      <c r="U36" s="6">
        <v>8.2430000000000003</v>
      </c>
      <c r="V36" s="6" t="s">
        <v>9</v>
      </c>
      <c r="W36" s="6" t="s">
        <v>11</v>
      </c>
      <c r="X36" s="6">
        <v>1996</v>
      </c>
      <c r="Y36" s="6">
        <v>8.2430000000000003</v>
      </c>
    </row>
    <row r="37" spans="2:25" x14ac:dyDescent="0.25">
      <c r="C37" s="15"/>
      <c r="G37" s="6" t="s">
        <v>12</v>
      </c>
      <c r="H37" s="12" t="s">
        <v>70</v>
      </c>
      <c r="J37" s="6">
        <v>2003</v>
      </c>
      <c r="K37" s="6">
        <v>65.738</v>
      </c>
      <c r="Q37" s="6" t="s">
        <v>12</v>
      </c>
      <c r="R37" s="6" t="s">
        <v>51</v>
      </c>
      <c r="T37" s="6">
        <v>2000</v>
      </c>
      <c r="U37" s="6">
        <v>51.567</v>
      </c>
      <c r="V37" s="6" t="s">
        <v>12</v>
      </c>
      <c r="W37" s="6" t="s">
        <v>51</v>
      </c>
      <c r="X37" s="6">
        <v>2000</v>
      </c>
      <c r="Y37" s="6">
        <v>51.567</v>
      </c>
    </row>
    <row r="38" spans="2:25" x14ac:dyDescent="0.25">
      <c r="B38" s="6" t="s">
        <v>14</v>
      </c>
      <c r="C38" s="15" t="s">
        <v>48</v>
      </c>
      <c r="E38" s="6">
        <v>2010</v>
      </c>
      <c r="F38" s="6">
        <v>95.549000000000007</v>
      </c>
      <c r="H38" s="12"/>
    </row>
    <row r="39" spans="2:25" x14ac:dyDescent="0.25">
      <c r="B39" s="6" t="s">
        <v>17</v>
      </c>
      <c r="C39" s="15" t="s">
        <v>53</v>
      </c>
      <c r="D39" s="6" t="s">
        <v>39</v>
      </c>
      <c r="E39" s="6">
        <v>2008</v>
      </c>
      <c r="F39" s="6">
        <v>66.146000000000001</v>
      </c>
      <c r="H39" s="12"/>
      <c r="Q39" s="6" t="s">
        <v>17</v>
      </c>
      <c r="R39" s="6" t="s">
        <v>53</v>
      </c>
      <c r="T39" s="6">
        <v>2008</v>
      </c>
      <c r="U39" s="6">
        <v>66.146000000000001</v>
      </c>
      <c r="V39" s="6" t="s">
        <v>17</v>
      </c>
      <c r="W39" s="6" t="s">
        <v>24</v>
      </c>
      <c r="X39" s="6">
        <v>2008</v>
      </c>
      <c r="Y39" s="6">
        <v>66.146000000000001</v>
      </c>
    </row>
    <row r="40" spans="2:25" x14ac:dyDescent="0.25">
      <c r="B40" s="15" t="s">
        <v>16</v>
      </c>
      <c r="C40" s="15" t="s">
        <v>52</v>
      </c>
      <c r="E40" s="6">
        <v>2009</v>
      </c>
      <c r="F40" s="6">
        <v>63.738999999999997</v>
      </c>
      <c r="H40" s="12"/>
      <c r="Q40" s="6" t="s">
        <v>16</v>
      </c>
      <c r="R40" s="6" t="s">
        <v>52</v>
      </c>
      <c r="S40" s="6" t="s">
        <v>39</v>
      </c>
      <c r="T40" s="6">
        <v>2009</v>
      </c>
      <c r="U40" s="6">
        <v>63.738999999999997</v>
      </c>
    </row>
    <row r="41" spans="2:25" x14ac:dyDescent="0.25">
      <c r="B41" s="15" t="s">
        <v>64</v>
      </c>
      <c r="C41" s="15" t="s">
        <v>52</v>
      </c>
      <c r="E41" s="6">
        <v>2009</v>
      </c>
      <c r="F41" s="6">
        <v>79.58</v>
      </c>
      <c r="G41" s="6" t="s">
        <v>18</v>
      </c>
      <c r="H41" s="12" t="s">
        <v>52</v>
      </c>
      <c r="J41" s="6">
        <v>2009</v>
      </c>
      <c r="K41" s="6">
        <v>79.58</v>
      </c>
    </row>
    <row r="42" spans="2:25" x14ac:dyDescent="0.25">
      <c r="B42" s="15" t="s">
        <v>36</v>
      </c>
      <c r="C42" s="15" t="s">
        <v>52</v>
      </c>
      <c r="E42" s="6">
        <v>2009</v>
      </c>
      <c r="F42" s="6">
        <v>83.034999999999997</v>
      </c>
      <c r="G42" s="6" t="s">
        <v>36</v>
      </c>
      <c r="H42" s="12" t="s">
        <v>52</v>
      </c>
      <c r="J42" s="6">
        <v>2009</v>
      </c>
      <c r="K42" s="6">
        <v>83.034999999999997</v>
      </c>
      <c r="Q42" s="6" t="s">
        <v>36</v>
      </c>
      <c r="R42" s="6" t="s">
        <v>52</v>
      </c>
      <c r="T42" s="6">
        <v>2009</v>
      </c>
      <c r="U42" s="6">
        <v>83.034999999999997</v>
      </c>
    </row>
    <row r="43" spans="2:25" x14ac:dyDescent="0.25">
      <c r="B43" s="15"/>
      <c r="C43" s="15"/>
      <c r="G43" s="6" t="s">
        <v>20</v>
      </c>
      <c r="H43" s="12" t="s">
        <v>67</v>
      </c>
      <c r="I43" s="6" t="s">
        <v>39</v>
      </c>
      <c r="J43" s="6">
        <v>2009</v>
      </c>
      <c r="K43" s="6">
        <v>112.547</v>
      </c>
      <c r="Q43" s="6" t="s">
        <v>20</v>
      </c>
      <c r="R43" s="6" t="s">
        <v>52</v>
      </c>
      <c r="T43" s="6">
        <v>2009</v>
      </c>
      <c r="U43" s="6">
        <v>112.547</v>
      </c>
    </row>
    <row r="44" spans="2:25" x14ac:dyDescent="0.25">
      <c r="B44" s="15" t="s">
        <v>21</v>
      </c>
      <c r="C44" s="15" t="s">
        <v>65</v>
      </c>
      <c r="D44" s="6" t="s">
        <v>39</v>
      </c>
      <c r="E44" s="6">
        <v>2010</v>
      </c>
      <c r="F44" s="6">
        <v>90.525999999999996</v>
      </c>
      <c r="G44" s="6" t="s">
        <v>21</v>
      </c>
      <c r="H44" s="12" t="s">
        <v>52</v>
      </c>
      <c r="J44" s="6">
        <v>2009</v>
      </c>
      <c r="K44" s="6">
        <v>83.608999999999995</v>
      </c>
      <c r="Q44" s="6" t="s">
        <v>21</v>
      </c>
      <c r="R44" s="6" t="s">
        <v>52</v>
      </c>
      <c r="T44" s="6">
        <v>2009</v>
      </c>
      <c r="U44" s="6">
        <v>83.608999999999995</v>
      </c>
      <c r="V44" s="6" t="s">
        <v>21</v>
      </c>
      <c r="W44" s="6" t="s">
        <v>48</v>
      </c>
      <c r="X44" s="6">
        <v>2010</v>
      </c>
      <c r="Y44" s="6">
        <v>90.525999999999996</v>
      </c>
    </row>
    <row r="45" spans="2:25" x14ac:dyDescent="0.25">
      <c r="B45" s="15" t="s">
        <v>22</v>
      </c>
      <c r="C45" s="15" t="s">
        <v>53</v>
      </c>
      <c r="D45" s="6" t="s">
        <v>39</v>
      </c>
      <c r="E45" s="6">
        <v>2008</v>
      </c>
      <c r="F45" s="6">
        <v>39.398000000000003</v>
      </c>
      <c r="G45" s="6" t="s">
        <v>22</v>
      </c>
      <c r="H45" s="12" t="s">
        <v>67</v>
      </c>
      <c r="I45" s="6" t="s">
        <v>39</v>
      </c>
      <c r="J45" s="6">
        <v>2009</v>
      </c>
      <c r="K45" s="6">
        <v>52.704000000000001</v>
      </c>
      <c r="Q45" s="6" t="s">
        <v>22</v>
      </c>
      <c r="R45" s="6" t="s">
        <v>53</v>
      </c>
      <c r="T45" s="6">
        <v>2008</v>
      </c>
      <c r="U45" s="6">
        <v>39.398000000000003</v>
      </c>
    </row>
    <row r="46" spans="2:25" x14ac:dyDescent="0.25">
      <c r="B46" s="15" t="s">
        <v>23</v>
      </c>
      <c r="C46" s="15" t="s">
        <v>52</v>
      </c>
      <c r="E46" s="6">
        <v>2009</v>
      </c>
      <c r="F46" s="6">
        <v>40.182000000000002</v>
      </c>
      <c r="G46" s="6" t="s">
        <v>23</v>
      </c>
      <c r="H46" s="12" t="s">
        <v>67</v>
      </c>
      <c r="J46" s="6">
        <v>2009</v>
      </c>
      <c r="K46" s="6">
        <v>40.182000000000002</v>
      </c>
      <c r="L46" s="6" t="s">
        <v>23</v>
      </c>
      <c r="M46" s="6" t="s">
        <v>69</v>
      </c>
      <c r="N46" s="6" t="s">
        <v>39</v>
      </c>
      <c r="O46" s="6">
        <v>2011</v>
      </c>
      <c r="P46" s="6">
        <v>46.070999999999998</v>
      </c>
    </row>
    <row r="47" spans="2:25" x14ac:dyDescent="0.25">
      <c r="B47" s="15"/>
      <c r="C47" s="15"/>
      <c r="G47" s="6" t="s">
        <v>25</v>
      </c>
      <c r="H47" s="12" t="s">
        <v>53</v>
      </c>
      <c r="J47" s="6">
        <v>2008</v>
      </c>
      <c r="K47" s="6">
        <v>109.416</v>
      </c>
      <c r="Q47" s="6" t="s">
        <v>25</v>
      </c>
      <c r="R47" s="6" t="s">
        <v>53</v>
      </c>
      <c r="T47" s="6">
        <v>2008</v>
      </c>
      <c r="U47" s="6">
        <v>109.416</v>
      </c>
      <c r="V47" s="6" t="s">
        <v>25</v>
      </c>
      <c r="W47" s="6" t="s">
        <v>52</v>
      </c>
      <c r="X47" s="6">
        <v>2009</v>
      </c>
      <c r="Y47" s="6">
        <v>126.745</v>
      </c>
    </row>
    <row r="48" spans="2:25" x14ac:dyDescent="0.25">
      <c r="B48" s="15" t="s">
        <v>55</v>
      </c>
      <c r="C48" s="15" t="s">
        <v>24</v>
      </c>
      <c r="D48" s="6" t="s">
        <v>39</v>
      </c>
      <c r="E48" s="6">
        <v>2008</v>
      </c>
      <c r="F48" s="6">
        <v>71.238</v>
      </c>
      <c r="G48" s="6" t="s">
        <v>55</v>
      </c>
      <c r="H48" s="12" t="s">
        <v>24</v>
      </c>
      <c r="J48" s="6">
        <v>2008</v>
      </c>
      <c r="K48" s="6">
        <v>71.238</v>
      </c>
      <c r="N48" s="15"/>
      <c r="O48" s="15"/>
      <c r="P48" s="15"/>
      <c r="Q48" s="6" t="s">
        <v>55</v>
      </c>
      <c r="R48" s="6" t="s">
        <v>24</v>
      </c>
      <c r="T48" s="6">
        <v>2008</v>
      </c>
      <c r="U48" s="6">
        <v>71.238</v>
      </c>
      <c r="V48" s="6" t="s">
        <v>55</v>
      </c>
      <c r="W48" s="6" t="s">
        <v>24</v>
      </c>
      <c r="X48" s="6">
        <v>2008</v>
      </c>
      <c r="Y48" s="6">
        <v>71.238</v>
      </c>
    </row>
    <row r="49" spans="1:25" x14ac:dyDescent="0.25">
      <c r="B49" s="15"/>
      <c r="C49" s="15"/>
      <c r="H49" s="12"/>
      <c r="Q49" s="6" t="s">
        <v>26</v>
      </c>
      <c r="R49" s="6" t="s">
        <v>53</v>
      </c>
      <c r="T49" s="6">
        <v>2008</v>
      </c>
      <c r="U49" s="6">
        <v>42.404000000000003</v>
      </c>
      <c r="V49" s="6" t="s">
        <v>26</v>
      </c>
      <c r="W49" s="6" t="s">
        <v>67</v>
      </c>
      <c r="X49" s="6">
        <v>2009</v>
      </c>
      <c r="Y49" s="6">
        <v>61.546999999999997</v>
      </c>
    </row>
    <row r="50" spans="1:25" x14ac:dyDescent="0.25">
      <c r="A50" s="6" t="s">
        <v>96</v>
      </c>
      <c r="B50" s="15"/>
      <c r="C50" s="15"/>
      <c r="F50" s="6">
        <f>AVERAGE(F31:F49)</f>
        <v>64.993017692307689</v>
      </c>
      <c r="H50" s="12"/>
      <c r="K50" s="6">
        <f>AVERAGE(K31:K49)</f>
        <v>74.401363636363627</v>
      </c>
      <c r="P50" s="6">
        <f>AVERAGE(P31:P49)</f>
        <v>49.313499999999998</v>
      </c>
      <c r="U50" s="6">
        <f>AVERAGE(U31:U49)</f>
        <v>65.516000000000005</v>
      </c>
      <c r="Y50" s="6">
        <f>AVERAGE(Y31:Y49)</f>
        <v>68.001714285714272</v>
      </c>
    </row>
    <row r="51" spans="1:25" x14ac:dyDescent="0.25">
      <c r="A51" s="6" t="s">
        <v>98</v>
      </c>
      <c r="B51" s="15"/>
      <c r="C51" s="15"/>
      <c r="F51" s="6">
        <f>AVERAGE(F31:F34,F38,F40:F42,F46)</f>
        <v>64.17791444444444</v>
      </c>
      <c r="H51" s="12"/>
      <c r="K51" s="6">
        <f>AVERAGE(K33:K34,K37,K41:K42,K44,K46:K48)</f>
        <v>72.573777777777778</v>
      </c>
      <c r="P51" s="6">
        <f>AVERAGE(P32)</f>
        <v>52.555999999999997</v>
      </c>
      <c r="U51" s="6">
        <f>AVERAGE(U34:U37,U39,U42:U45,U47:U49)</f>
        <v>66.714636363636373</v>
      </c>
      <c r="Y51" s="6">
        <f>AVERAGE(Y31:Y49)</f>
        <v>68.001714285714272</v>
      </c>
    </row>
    <row r="52" spans="1:25" x14ac:dyDescent="0.25">
      <c r="A52" s="6" t="s">
        <v>99</v>
      </c>
      <c r="B52" s="15"/>
      <c r="C52" s="15"/>
      <c r="F52" s="6">
        <f>_xlfn.STDEV.P(F31:F49)</f>
        <v>18.1332667702397</v>
      </c>
      <c r="H52" s="12"/>
      <c r="K52" s="6">
        <f>_xlfn.STDEV.P(K31:K49)</f>
        <v>21.473427567673824</v>
      </c>
      <c r="P52" s="6">
        <f>_xlfn.STDEV.P(P31:P49)</f>
        <v>3.2424999999999997</v>
      </c>
      <c r="U52" s="6">
        <f>_xlfn.STDEV.P(U31:U49)</f>
        <v>27.219155457988659</v>
      </c>
      <c r="Y52" s="6">
        <f>_xlfn.STDEV.P(Y31:Y49)</f>
        <v>33.498190542664453</v>
      </c>
    </row>
    <row r="53" spans="1:25" x14ac:dyDescent="0.25">
      <c r="B53" s="15" t="s">
        <v>63</v>
      </c>
      <c r="C53" s="15"/>
    </row>
    <row r="54" spans="1:25" ht="17.25" x14ac:dyDescent="0.25">
      <c r="B54" s="15" t="s">
        <v>72</v>
      </c>
      <c r="C54" s="15"/>
    </row>
    <row r="55" spans="1:25" x14ac:dyDescent="0.25">
      <c r="C55" s="15"/>
    </row>
    <row r="56" spans="1:25" x14ac:dyDescent="0.25">
      <c r="B56" s="15"/>
      <c r="C56" s="15"/>
    </row>
    <row r="57" spans="1:25" x14ac:dyDescent="0.25">
      <c r="B57" s="15"/>
      <c r="C57" s="15"/>
    </row>
    <row r="58" spans="1:25" x14ac:dyDescent="0.25">
      <c r="B58" s="15"/>
      <c r="C58" s="15"/>
    </row>
    <row r="59" spans="1:25" x14ac:dyDescent="0.25">
      <c r="B59" s="15"/>
      <c r="C59" s="15"/>
    </row>
    <row r="60" spans="1:25" x14ac:dyDescent="0.25">
      <c r="B60" s="15"/>
      <c r="C60" s="15"/>
    </row>
    <row r="61" spans="1:25" x14ac:dyDescent="0.25">
      <c r="B61" s="15"/>
    </row>
    <row r="62" spans="1:25" x14ac:dyDescent="0.25">
      <c r="B62" s="15"/>
    </row>
    <row r="63" spans="1:25" x14ac:dyDescent="0.25">
      <c r="B63" s="15"/>
    </row>
    <row r="64" spans="1:25" x14ac:dyDescent="0.25">
      <c r="B64" s="15"/>
    </row>
    <row r="65" spans="2:2" x14ac:dyDescent="0.25">
      <c r="B65" s="15"/>
    </row>
    <row r="66" spans="2:2" x14ac:dyDescent="0.25">
      <c r="B66" s="15"/>
    </row>
    <row r="67" spans="2:2" x14ac:dyDescent="0.25">
      <c r="B67" s="15"/>
    </row>
  </sheetData>
  <pageMargins left="0.7" right="0.7" top="0.75" bottom="0.75" header="0.3" footer="0.3"/>
  <pageSetup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7"/>
  <sheetViews>
    <sheetView workbookViewId="0">
      <selection activeCell="C43" sqref="C43"/>
    </sheetView>
  </sheetViews>
  <sheetFormatPr defaultRowHeight="15" x14ac:dyDescent="0.25"/>
  <sheetData>
    <row r="1" spans="1:26" x14ac:dyDescent="0.25">
      <c r="N1" s="3" t="s">
        <v>76</v>
      </c>
    </row>
    <row r="2" spans="1:26" x14ac:dyDescent="0.25">
      <c r="N2" s="3" t="s">
        <v>77</v>
      </c>
    </row>
    <row r="3" spans="1:26" x14ac:dyDescent="0.25">
      <c r="N3" s="3" t="s">
        <v>27</v>
      </c>
    </row>
    <row r="4" spans="1:26" x14ac:dyDescent="0.25">
      <c r="L4" s="3"/>
    </row>
    <row r="5" spans="1:26" ht="17.25" x14ac:dyDescent="0.25">
      <c r="A5" s="6"/>
      <c r="B5" s="6"/>
      <c r="C5" s="7" t="s">
        <v>78</v>
      </c>
      <c r="D5" s="7"/>
      <c r="E5" s="6"/>
      <c r="F5" s="6"/>
      <c r="G5" s="6"/>
      <c r="H5" s="6"/>
      <c r="I5" s="6"/>
      <c r="J5" s="6"/>
      <c r="K5" s="6"/>
      <c r="L5" s="6"/>
      <c r="M5" s="6"/>
      <c r="N5" s="7" t="s">
        <v>79</v>
      </c>
      <c r="O5" s="6"/>
      <c r="P5" s="6"/>
      <c r="Q5" s="6"/>
      <c r="R5" s="6"/>
      <c r="S5" s="6"/>
      <c r="T5" s="6"/>
      <c r="U5" s="6"/>
      <c r="V5" s="6"/>
      <c r="W5" s="6"/>
      <c r="X5" s="7" t="s">
        <v>84</v>
      </c>
      <c r="Y5" s="6"/>
      <c r="Z5" s="6"/>
    </row>
    <row r="6" spans="1:26" x14ac:dyDescent="0.25">
      <c r="A6" s="6"/>
      <c r="B6" s="6"/>
      <c r="C6" s="6"/>
      <c r="D6" s="6"/>
      <c r="E6" s="6"/>
      <c r="F6" s="8"/>
      <c r="G6" s="9" t="s">
        <v>56</v>
      </c>
      <c r="H6" s="8"/>
      <c r="I6" s="8"/>
      <c r="J6" s="8"/>
      <c r="K6" s="8"/>
      <c r="L6" s="9" t="s">
        <v>57</v>
      </c>
      <c r="M6" s="8"/>
      <c r="N6" s="8"/>
      <c r="O6" s="8"/>
      <c r="P6" s="9" t="s">
        <v>58</v>
      </c>
      <c r="Q6" s="8"/>
      <c r="R6" s="8"/>
      <c r="S6" s="8"/>
      <c r="T6" s="9" t="s">
        <v>59</v>
      </c>
      <c r="U6" s="8"/>
      <c r="V6" s="8"/>
      <c r="W6" s="6"/>
      <c r="X6" s="6"/>
      <c r="Y6" s="6"/>
      <c r="Z6" s="6"/>
    </row>
    <row r="7" spans="1:26" x14ac:dyDescent="0.25">
      <c r="A7" s="6"/>
      <c r="B7" s="6"/>
      <c r="C7" s="6"/>
      <c r="D7" s="6"/>
      <c r="E7" s="6"/>
      <c r="F7" s="6" t="s">
        <v>80</v>
      </c>
      <c r="G7" s="6" t="s">
        <v>82</v>
      </c>
      <c r="H7" s="6" t="s">
        <v>38</v>
      </c>
      <c r="I7" s="6">
        <v>1990</v>
      </c>
      <c r="J7" s="6">
        <v>64.247230000000002</v>
      </c>
      <c r="K7" s="6"/>
      <c r="L7" s="7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7"/>
      <c r="M8" s="6"/>
      <c r="N8" s="6"/>
      <c r="O8" s="6"/>
      <c r="P8" s="6"/>
      <c r="Q8" s="6"/>
      <c r="R8" s="6"/>
      <c r="S8" s="6"/>
      <c r="T8" s="6"/>
      <c r="U8" s="6"/>
      <c r="V8" s="6"/>
      <c r="W8" s="6" t="s">
        <v>4</v>
      </c>
      <c r="X8" s="6" t="s">
        <v>86</v>
      </c>
      <c r="Y8" s="6">
        <v>1990</v>
      </c>
      <c r="Z8" s="6">
        <v>28.353000000000002</v>
      </c>
    </row>
    <row r="9" spans="1:26" x14ac:dyDescent="0.25">
      <c r="A9" s="6"/>
      <c r="B9" s="6"/>
      <c r="C9" s="6"/>
      <c r="D9" s="6"/>
      <c r="E9" s="6"/>
      <c r="F9" s="6" t="s">
        <v>2</v>
      </c>
      <c r="G9" s="6" t="s">
        <v>49</v>
      </c>
      <c r="H9" s="6"/>
      <c r="I9" s="6">
        <v>1992</v>
      </c>
      <c r="J9" s="6">
        <v>39.255000000000003</v>
      </c>
      <c r="K9" s="6" t="s">
        <v>2</v>
      </c>
      <c r="L9" s="10" t="s">
        <v>68</v>
      </c>
      <c r="M9" s="6">
        <v>1993</v>
      </c>
      <c r="N9" s="6">
        <v>54.107999999999997</v>
      </c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x14ac:dyDescent="0.25">
      <c r="A10" s="6"/>
      <c r="B10" s="6"/>
      <c r="C10" s="6"/>
      <c r="D10" s="6"/>
      <c r="E10" s="6"/>
      <c r="F10" s="6" t="s">
        <v>6</v>
      </c>
      <c r="G10" s="6" t="s">
        <v>47</v>
      </c>
      <c r="H10" s="6"/>
      <c r="I10" s="6">
        <v>1993</v>
      </c>
      <c r="J10" s="6">
        <v>66.257999999999996</v>
      </c>
      <c r="K10" s="6" t="s">
        <v>6</v>
      </c>
      <c r="L10" s="6" t="s">
        <v>54</v>
      </c>
      <c r="M10" s="6">
        <v>1995</v>
      </c>
      <c r="N10" s="6">
        <v>68.760999999999996</v>
      </c>
      <c r="O10" s="6" t="s">
        <v>6</v>
      </c>
      <c r="P10" s="6" t="s">
        <v>54</v>
      </c>
      <c r="Q10" s="6">
        <v>1995</v>
      </c>
      <c r="R10" s="6">
        <v>68.760999999999996</v>
      </c>
      <c r="S10" s="6"/>
      <c r="T10" s="6"/>
      <c r="U10" s="6"/>
      <c r="V10" s="6"/>
      <c r="W10" s="6"/>
      <c r="X10" s="6"/>
      <c r="Y10" s="6"/>
      <c r="Z10" s="6"/>
    </row>
    <row r="11" spans="1:26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7"/>
      <c r="M11" s="6"/>
      <c r="N11" s="6"/>
      <c r="O11" s="6"/>
      <c r="P11" s="6"/>
      <c r="Q11" s="6"/>
      <c r="R11" s="6"/>
      <c r="S11" s="6"/>
      <c r="T11" s="6"/>
      <c r="U11" s="6"/>
      <c r="V11" s="6"/>
      <c r="W11" s="6" t="s">
        <v>8</v>
      </c>
      <c r="X11" s="6" t="s">
        <v>87</v>
      </c>
      <c r="Y11" s="6">
        <v>1995</v>
      </c>
      <c r="Z11" s="6" t="s">
        <v>95</v>
      </c>
    </row>
    <row r="12" spans="1:26" x14ac:dyDescent="0.25">
      <c r="A12" s="6"/>
      <c r="B12" s="6"/>
      <c r="C12" s="6"/>
      <c r="D12" s="6"/>
      <c r="E12" s="6"/>
      <c r="F12" s="6" t="s">
        <v>10</v>
      </c>
      <c r="G12" s="6" t="s">
        <v>88</v>
      </c>
      <c r="H12" s="6"/>
      <c r="I12" s="6">
        <v>1999</v>
      </c>
      <c r="J12" s="6">
        <v>131.12</v>
      </c>
      <c r="K12" s="6"/>
      <c r="L12" s="7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7"/>
      <c r="M13" s="6"/>
      <c r="N13" s="6"/>
      <c r="O13" s="6"/>
      <c r="P13" s="6"/>
      <c r="Q13" s="6"/>
      <c r="R13" s="6"/>
      <c r="S13" s="6"/>
      <c r="T13" s="6"/>
      <c r="U13" s="6"/>
      <c r="V13" s="6"/>
      <c r="W13" s="6" t="s">
        <v>9</v>
      </c>
      <c r="X13" s="6" t="s">
        <v>89</v>
      </c>
      <c r="Y13" s="6">
        <v>1996</v>
      </c>
      <c r="Z13" s="6">
        <v>8.2430000000000003</v>
      </c>
    </row>
    <row r="14" spans="1:26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7"/>
      <c r="M14" s="6"/>
      <c r="N14" s="6"/>
      <c r="O14" s="6" t="s">
        <v>12</v>
      </c>
      <c r="P14" s="6" t="s">
        <v>90</v>
      </c>
      <c r="Q14" s="6">
        <v>2002</v>
      </c>
      <c r="R14" s="6">
        <v>72.058000000000007</v>
      </c>
      <c r="S14" s="6" t="s">
        <v>12</v>
      </c>
      <c r="T14" s="6" t="s">
        <v>51</v>
      </c>
      <c r="U14" s="6">
        <v>2000</v>
      </c>
      <c r="V14" s="6">
        <v>51.567</v>
      </c>
      <c r="W14" s="6"/>
      <c r="X14" s="6"/>
      <c r="Y14" s="6"/>
      <c r="Z14" s="6"/>
    </row>
    <row r="15" spans="1:26" x14ac:dyDescent="0.25">
      <c r="A15" s="6"/>
      <c r="B15" s="6"/>
      <c r="C15" s="6"/>
      <c r="D15" s="6"/>
      <c r="E15" s="6"/>
      <c r="F15" s="6" t="s">
        <v>80</v>
      </c>
      <c r="G15" s="6" t="s">
        <v>48</v>
      </c>
      <c r="H15" s="6" t="s">
        <v>38</v>
      </c>
      <c r="I15" s="6">
        <v>2010</v>
      </c>
      <c r="J15" s="6">
        <v>95.549000000000007</v>
      </c>
      <c r="K15" s="6"/>
      <c r="L15" s="7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x14ac:dyDescent="0.25">
      <c r="A16" s="6"/>
      <c r="B16" s="6"/>
      <c r="C16" s="6"/>
      <c r="D16" s="6"/>
      <c r="E16" s="6"/>
      <c r="F16" s="6" t="s">
        <v>17</v>
      </c>
      <c r="G16" s="6" t="s">
        <v>15</v>
      </c>
      <c r="H16" s="6" t="s">
        <v>38</v>
      </c>
      <c r="I16" s="6">
        <v>2007</v>
      </c>
      <c r="J16" s="6">
        <v>27.053999999999998</v>
      </c>
      <c r="K16" s="6"/>
      <c r="L16" s="7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x14ac:dyDescent="0.25">
      <c r="A17" s="6"/>
      <c r="B17" s="6"/>
      <c r="C17" s="6"/>
      <c r="D17" s="6"/>
      <c r="E17" s="6"/>
      <c r="F17" s="6" t="s">
        <v>81</v>
      </c>
      <c r="G17" s="6" t="s">
        <v>52</v>
      </c>
      <c r="H17" s="6"/>
      <c r="I17" s="6">
        <v>2009</v>
      </c>
      <c r="J17" s="6">
        <v>63.738999999999997</v>
      </c>
      <c r="K17" s="6"/>
      <c r="L17" s="7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x14ac:dyDescent="0.25">
      <c r="A18" s="6"/>
      <c r="B18" s="6"/>
      <c r="C18" s="6"/>
      <c r="D18" s="6"/>
      <c r="E18" s="6"/>
      <c r="F18" s="6" t="s">
        <v>18</v>
      </c>
      <c r="G18" s="6" t="s">
        <v>53</v>
      </c>
      <c r="H18" s="6"/>
      <c r="I18" s="6">
        <v>2008</v>
      </c>
      <c r="J18" s="6">
        <v>68.417000000000002</v>
      </c>
      <c r="K18" s="6"/>
      <c r="L18" s="7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x14ac:dyDescent="0.25">
      <c r="A19" s="6"/>
      <c r="B19" s="6"/>
      <c r="C19" s="6"/>
      <c r="D19" s="6"/>
      <c r="E19" s="6"/>
      <c r="F19" s="6" t="s">
        <v>36</v>
      </c>
      <c r="G19" s="6" t="s">
        <v>53</v>
      </c>
      <c r="H19" s="6" t="s">
        <v>38</v>
      </c>
      <c r="I19" s="6">
        <v>2008</v>
      </c>
      <c r="J19" s="6">
        <v>68.777000000000001</v>
      </c>
      <c r="K19" s="6"/>
      <c r="L19" s="7"/>
      <c r="M19" s="6"/>
      <c r="N19" s="6"/>
      <c r="O19" s="6" t="s">
        <v>36</v>
      </c>
      <c r="P19" s="6" t="s">
        <v>67</v>
      </c>
      <c r="Q19" s="6">
        <v>2009</v>
      </c>
      <c r="R19" s="6">
        <v>83.034999999999997</v>
      </c>
      <c r="S19" s="6"/>
      <c r="T19" s="6"/>
      <c r="U19" s="6"/>
      <c r="V19" s="6"/>
      <c r="W19" s="6"/>
      <c r="X19" s="6"/>
      <c r="Y19" s="6"/>
      <c r="Z19" s="6"/>
    </row>
    <row r="20" spans="1:26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 t="s">
        <v>20</v>
      </c>
      <c r="L20" s="11" t="s">
        <v>67</v>
      </c>
      <c r="M20" s="6">
        <v>2009</v>
      </c>
      <c r="N20" s="6">
        <v>112.547</v>
      </c>
      <c r="O20" s="6" t="s">
        <v>20</v>
      </c>
      <c r="P20" s="6" t="s">
        <v>24</v>
      </c>
      <c r="Q20" s="6">
        <v>2008</v>
      </c>
      <c r="R20" s="6">
        <v>102.405</v>
      </c>
      <c r="S20" s="6"/>
      <c r="T20" s="6"/>
      <c r="U20" s="6"/>
      <c r="V20" s="6"/>
      <c r="W20" s="6"/>
      <c r="X20" s="6"/>
      <c r="Y20" s="6"/>
      <c r="Z20" s="6"/>
    </row>
    <row r="21" spans="1:26" x14ac:dyDescent="0.25">
      <c r="A21" s="6"/>
      <c r="B21" s="6" t="s">
        <v>4</v>
      </c>
      <c r="C21" s="6" t="s">
        <v>53</v>
      </c>
      <c r="D21" s="6">
        <v>2008</v>
      </c>
      <c r="E21" s="6">
        <v>47.203000000000003</v>
      </c>
      <c r="F21" s="6"/>
      <c r="G21" s="6"/>
      <c r="H21" s="6"/>
      <c r="I21" s="6"/>
      <c r="J21" s="6"/>
      <c r="K21" s="6"/>
      <c r="L21" s="7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7"/>
      <c r="M22" s="6"/>
      <c r="N22" s="6"/>
      <c r="O22" s="6"/>
      <c r="P22" s="6"/>
      <c r="Q22" s="6"/>
      <c r="R22" s="6"/>
      <c r="S22" s="6" t="s">
        <v>21</v>
      </c>
      <c r="T22" s="6" t="s">
        <v>92</v>
      </c>
      <c r="U22" s="6">
        <v>2010</v>
      </c>
      <c r="V22" s="6">
        <v>90.525999999999996</v>
      </c>
      <c r="W22" s="6"/>
      <c r="X22" s="6"/>
      <c r="Y22" s="6"/>
      <c r="Z22" s="6"/>
    </row>
    <row r="23" spans="1:26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7"/>
      <c r="M23" s="6"/>
      <c r="N23" s="6"/>
      <c r="O23" s="6" t="s">
        <v>22</v>
      </c>
      <c r="P23" s="6" t="s">
        <v>52</v>
      </c>
      <c r="Q23" s="6">
        <v>2009</v>
      </c>
      <c r="R23" s="6">
        <v>52.704000000000001</v>
      </c>
      <c r="S23" s="6"/>
      <c r="T23" s="6"/>
      <c r="U23" s="6"/>
      <c r="V23" s="6"/>
      <c r="W23" s="6"/>
      <c r="X23" s="6"/>
      <c r="Y23" s="6"/>
      <c r="Z23" s="6"/>
    </row>
    <row r="24" spans="1:26" x14ac:dyDescent="0.25">
      <c r="A24" s="6"/>
      <c r="B24" s="6" t="s">
        <v>6</v>
      </c>
      <c r="C24" s="6" t="s">
        <v>67</v>
      </c>
      <c r="D24" s="6">
        <v>2009</v>
      </c>
      <c r="E24" s="6">
        <v>40.268000000000001</v>
      </c>
      <c r="F24" s="6"/>
      <c r="G24" s="6"/>
      <c r="H24" s="6"/>
      <c r="I24" s="6"/>
      <c r="J24" s="6"/>
      <c r="K24" s="6"/>
      <c r="L24" s="7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x14ac:dyDescent="0.25">
      <c r="A25" s="6"/>
      <c r="B25" s="6"/>
      <c r="C25" s="6"/>
      <c r="D25" s="6"/>
      <c r="E25" s="6"/>
      <c r="F25" s="6" t="s">
        <v>23</v>
      </c>
      <c r="G25" s="6" t="s">
        <v>24</v>
      </c>
      <c r="H25" s="6" t="s">
        <v>38</v>
      </c>
      <c r="I25" s="6">
        <v>2008</v>
      </c>
      <c r="J25" s="6">
        <v>33.313000000000002</v>
      </c>
      <c r="K25" s="6"/>
      <c r="L25" s="7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7"/>
      <c r="M26" s="6"/>
      <c r="N26" s="6"/>
      <c r="O26" s="6" t="s">
        <v>25</v>
      </c>
      <c r="P26" s="6" t="s">
        <v>24</v>
      </c>
      <c r="Q26" s="6">
        <v>2008</v>
      </c>
      <c r="R26" s="6">
        <v>109.416</v>
      </c>
      <c r="S26" s="6" t="s">
        <v>25</v>
      </c>
      <c r="T26" s="6" t="s">
        <v>52</v>
      </c>
      <c r="U26" s="6">
        <v>2009</v>
      </c>
      <c r="V26" s="6">
        <v>126.745</v>
      </c>
      <c r="W26" s="6"/>
      <c r="X26" s="6"/>
      <c r="Y26" s="6"/>
      <c r="Z26" s="6"/>
    </row>
    <row r="27" spans="1:26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7"/>
      <c r="M27" s="6"/>
      <c r="N27" s="6"/>
      <c r="O27" s="6" t="s">
        <v>55</v>
      </c>
      <c r="P27" s="6" t="s">
        <v>53</v>
      </c>
      <c r="Q27" s="6">
        <v>2008</v>
      </c>
      <c r="R27" s="6">
        <v>71.238</v>
      </c>
      <c r="S27" s="6" t="s">
        <v>55</v>
      </c>
      <c r="T27" s="6" t="s">
        <v>48</v>
      </c>
      <c r="U27" s="6">
        <v>2010</v>
      </c>
      <c r="V27" s="6">
        <v>80.247</v>
      </c>
      <c r="W27" s="6"/>
      <c r="X27" s="6"/>
      <c r="Y27" s="6"/>
      <c r="Z27" s="6"/>
    </row>
    <row r="28" spans="1:26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7"/>
      <c r="M28" s="6"/>
      <c r="N28" s="6"/>
      <c r="O28" s="6"/>
      <c r="P28" s="6"/>
      <c r="Q28" s="6"/>
      <c r="R28" s="6"/>
      <c r="S28" s="6"/>
      <c r="T28" s="6"/>
      <c r="U28" s="6"/>
      <c r="V28" s="6"/>
      <c r="W28" s="6" t="s">
        <v>26</v>
      </c>
      <c r="X28" s="6" t="s">
        <v>91</v>
      </c>
      <c r="Y28" s="6">
        <v>2008</v>
      </c>
      <c r="Z28" s="6">
        <v>42.404000000000003</v>
      </c>
    </row>
    <row r="29" spans="1:26" x14ac:dyDescent="0.25">
      <c r="A29" s="6" t="s">
        <v>96</v>
      </c>
      <c r="B29" s="6"/>
      <c r="C29" s="6"/>
      <c r="D29" s="6"/>
      <c r="E29" s="6">
        <f>AVERAGE(E7:E28)</f>
        <v>43.735500000000002</v>
      </c>
      <c r="F29" s="6"/>
      <c r="G29" s="6"/>
      <c r="H29" s="6"/>
      <c r="I29" s="6"/>
      <c r="J29" s="6">
        <f>AVERAGE(J7:J28)</f>
        <v>65.772922999999992</v>
      </c>
      <c r="K29" s="6"/>
      <c r="L29" s="7"/>
      <c r="M29" s="6"/>
      <c r="N29" s="6">
        <f>AVERAGE(N7:N28)</f>
        <v>78.471999999999994</v>
      </c>
      <c r="O29" s="6"/>
      <c r="P29" s="6"/>
      <c r="Q29" s="6"/>
      <c r="R29" s="6">
        <f>AVERAGE(R7:R28)</f>
        <v>79.945285714285703</v>
      </c>
      <c r="S29" s="6"/>
      <c r="T29" s="6"/>
      <c r="U29" s="6"/>
      <c r="V29" s="6">
        <f>AVERAGE(V7:V28)</f>
        <v>87.271249999999995</v>
      </c>
      <c r="W29" s="6"/>
      <c r="X29" s="6"/>
      <c r="Y29" s="6"/>
      <c r="Z29" s="6">
        <f>AVERAGE(Z7:Z28)</f>
        <v>26.333333333333332</v>
      </c>
    </row>
    <row r="30" spans="1:26" x14ac:dyDescent="0.25">
      <c r="A30" s="6" t="s">
        <v>98</v>
      </c>
      <c r="B30" s="6"/>
      <c r="C30" s="6"/>
      <c r="D30" s="6"/>
      <c r="E30" s="6"/>
      <c r="F30" s="6"/>
      <c r="G30" s="6"/>
      <c r="H30" s="6"/>
      <c r="I30" s="6"/>
      <c r="J30" s="6">
        <f>AVERAGE(J9:J10,J12,J17:J18)</f>
        <v>73.757800000000003</v>
      </c>
      <c r="K30" s="6"/>
      <c r="L30" s="7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x14ac:dyDescent="0.25">
      <c r="A31" s="6"/>
      <c r="B31" s="6"/>
      <c r="C31" s="6"/>
      <c r="D31" s="6"/>
      <c r="E31" s="6">
        <f>_xlfn.STDEV.P(E7:E28)</f>
        <v>3.4675000000000011</v>
      </c>
      <c r="F31" s="6"/>
      <c r="G31" s="6"/>
      <c r="H31" s="6"/>
      <c r="I31" s="6"/>
      <c r="J31" s="6">
        <f>_xlfn.STDEV.P(J7:J28)</f>
        <v>29.044057183929411</v>
      </c>
      <c r="K31" s="6"/>
      <c r="L31" s="7"/>
      <c r="M31" s="6"/>
      <c r="N31" s="6">
        <f>_xlfn.STDEV.P(N7:N28)</f>
        <v>24.826153158849777</v>
      </c>
      <c r="O31" s="6"/>
      <c r="P31" s="6"/>
      <c r="Q31" s="6"/>
      <c r="R31" s="6">
        <f>_xlfn.STDEV.P(R7:R28)</f>
        <v>18.468931810044779</v>
      </c>
      <c r="S31" s="6"/>
      <c r="T31" s="6"/>
      <c r="U31" s="6"/>
      <c r="V31" s="6">
        <f>_xlfn.STDEV.P(V7:V28)</f>
        <v>26.892861007849294</v>
      </c>
      <c r="W31" s="6"/>
      <c r="X31" s="6"/>
      <c r="Y31" s="6"/>
      <c r="Z31" s="6">
        <f>_xlfn.STDEV.P(Z7:Z28)</f>
        <v>14.019100549686572</v>
      </c>
    </row>
    <row r="32" spans="1:26" ht="17.25" x14ac:dyDescent="0.25">
      <c r="A32" s="6"/>
      <c r="B32" s="6"/>
      <c r="C32" s="6"/>
      <c r="D32" s="6"/>
      <c r="E32" s="6"/>
      <c r="F32" s="6"/>
      <c r="G32" s="6"/>
      <c r="H32" s="6" t="s">
        <v>83</v>
      </c>
      <c r="I32" s="6"/>
      <c r="J32" s="6"/>
      <c r="K32" s="6"/>
      <c r="L32" s="7"/>
      <c r="M32" s="6"/>
      <c r="N32" s="6"/>
      <c r="O32" s="6"/>
      <c r="P32" s="6"/>
      <c r="Q32" s="6"/>
      <c r="R32" s="6"/>
      <c r="S32" s="6"/>
      <c r="T32" s="6"/>
      <c r="U32" s="6"/>
      <c r="V32" s="6"/>
      <c r="W32" s="6" t="s">
        <v>85</v>
      </c>
      <c r="X32" s="6"/>
      <c r="Y32" s="6"/>
      <c r="Z32" s="6"/>
    </row>
    <row r="33" spans="7:11" x14ac:dyDescent="0.25">
      <c r="K33" s="3"/>
    </row>
    <row r="35" spans="7:11" x14ac:dyDescent="0.25">
      <c r="I35" s="3"/>
      <c r="J35" s="3"/>
    </row>
    <row r="36" spans="7:11" x14ac:dyDescent="0.25">
      <c r="I36" s="3"/>
      <c r="J36" s="3"/>
    </row>
    <row r="37" spans="7:11" x14ac:dyDescent="0.25">
      <c r="I37" s="1"/>
    </row>
    <row r="38" spans="7:11" x14ac:dyDescent="0.25">
      <c r="G38" s="5"/>
      <c r="I38" s="1"/>
      <c r="K38" s="5"/>
    </row>
    <row r="39" spans="7:11" x14ac:dyDescent="0.25">
      <c r="I39" s="1"/>
    </row>
    <row r="40" spans="7:11" x14ac:dyDescent="0.25">
      <c r="I40" s="1"/>
    </row>
    <row r="41" spans="7:11" x14ac:dyDescent="0.25">
      <c r="I41" s="1"/>
    </row>
    <row r="42" spans="7:11" x14ac:dyDescent="0.25">
      <c r="I42" s="1"/>
    </row>
    <row r="43" spans="7:11" x14ac:dyDescent="0.25">
      <c r="I43" s="1"/>
    </row>
    <row r="44" spans="7:11" x14ac:dyDescent="0.25">
      <c r="I44" s="1"/>
    </row>
    <row r="45" spans="7:11" x14ac:dyDescent="0.25">
      <c r="I45" s="1"/>
    </row>
    <row r="46" spans="7:11" x14ac:dyDescent="0.25">
      <c r="I46" s="1"/>
    </row>
    <row r="47" spans="7:11" x14ac:dyDescent="0.25">
      <c r="I47" s="1"/>
    </row>
    <row r="48" spans="7:11" x14ac:dyDescent="0.25">
      <c r="I48" s="1"/>
    </row>
    <row r="49" spans="2:21" x14ac:dyDescent="0.25">
      <c r="I49" s="1"/>
    </row>
    <row r="50" spans="2:21" x14ac:dyDescent="0.25">
      <c r="I50" s="1"/>
    </row>
    <row r="51" spans="2:21" x14ac:dyDescent="0.25">
      <c r="I51" s="1"/>
    </row>
    <row r="52" spans="2:21" x14ac:dyDescent="0.25">
      <c r="I52" s="1"/>
    </row>
    <row r="53" spans="2:21" x14ac:dyDescent="0.25">
      <c r="I53" s="1"/>
      <c r="U53" t="s">
        <v>73</v>
      </c>
    </row>
    <row r="54" spans="2:21" x14ac:dyDescent="0.25">
      <c r="I54" s="1"/>
    </row>
    <row r="55" spans="2:21" x14ac:dyDescent="0.25">
      <c r="B55" s="2"/>
      <c r="I55" s="1"/>
    </row>
    <row r="56" spans="2:21" x14ac:dyDescent="0.25">
      <c r="B56" s="2"/>
      <c r="F56" s="4"/>
      <c r="I56" s="4"/>
    </row>
    <row r="57" spans="2:21" x14ac:dyDescent="0.25">
      <c r="B57" s="2"/>
      <c r="F57" s="3"/>
      <c r="I57" s="3"/>
    </row>
    <row r="58" spans="2:21" x14ac:dyDescent="0.25">
      <c r="B58" s="2"/>
      <c r="F58" s="1"/>
      <c r="H58" s="1"/>
    </row>
    <row r="59" spans="2:21" x14ac:dyDescent="0.25">
      <c r="B59" s="2"/>
      <c r="C59" s="3"/>
      <c r="F59" s="3"/>
      <c r="I59" s="3"/>
      <c r="L59" s="3"/>
      <c r="O59" s="3"/>
    </row>
    <row r="60" spans="2:21" x14ac:dyDescent="0.25">
      <c r="B60" s="2"/>
    </row>
    <row r="61" spans="2:21" x14ac:dyDescent="0.25">
      <c r="B61" s="2"/>
      <c r="C61" s="2"/>
      <c r="F61" s="1"/>
    </row>
    <row r="62" spans="2:21" x14ac:dyDescent="0.25">
      <c r="B62" s="2"/>
      <c r="C62" s="2"/>
      <c r="F62" s="1"/>
    </row>
    <row r="63" spans="2:21" x14ac:dyDescent="0.25">
      <c r="B63" s="2"/>
      <c r="C63" s="2"/>
      <c r="F63" s="1"/>
    </row>
    <row r="64" spans="2:21" x14ac:dyDescent="0.25">
      <c r="B64" s="2"/>
      <c r="C64" s="2"/>
      <c r="F64" s="1"/>
    </row>
    <row r="65" spans="2:10" x14ac:dyDescent="0.25">
      <c r="B65" s="2"/>
      <c r="C65" s="2"/>
      <c r="F65" s="1"/>
    </row>
    <row r="66" spans="2:10" x14ac:dyDescent="0.25">
      <c r="B66" s="2"/>
      <c r="C66" s="2"/>
      <c r="F66" s="1"/>
    </row>
    <row r="67" spans="2:10" x14ac:dyDescent="0.25">
      <c r="B67" s="2"/>
      <c r="C67" s="2"/>
      <c r="F67" s="1"/>
    </row>
    <row r="68" spans="2:10" x14ac:dyDescent="0.25">
      <c r="B68" s="2"/>
      <c r="C68" s="2"/>
      <c r="F68" s="1"/>
    </row>
    <row r="69" spans="2:10" x14ac:dyDescent="0.25">
      <c r="B69" s="2"/>
      <c r="C69" s="2"/>
      <c r="F69" s="1"/>
    </row>
    <row r="70" spans="2:10" x14ac:dyDescent="0.25">
      <c r="B70" s="2"/>
      <c r="C70" s="2"/>
      <c r="F70" s="1"/>
    </row>
    <row r="71" spans="2:10" x14ac:dyDescent="0.25">
      <c r="B71" s="2"/>
      <c r="C71" s="2"/>
      <c r="F71" s="1"/>
    </row>
    <row r="72" spans="2:10" x14ac:dyDescent="0.25">
      <c r="B72" s="2"/>
      <c r="C72" s="2"/>
      <c r="F72" s="1"/>
    </row>
    <row r="73" spans="2:10" x14ac:dyDescent="0.25">
      <c r="B73" s="2"/>
      <c r="C73" s="2"/>
      <c r="F73" s="1"/>
    </row>
    <row r="74" spans="2:10" x14ac:dyDescent="0.25">
      <c r="B74" s="2"/>
      <c r="C74" s="2"/>
      <c r="F74" s="1"/>
    </row>
    <row r="75" spans="2:10" x14ac:dyDescent="0.25">
      <c r="B75" s="2"/>
      <c r="C75" s="2"/>
      <c r="F75" s="1"/>
    </row>
    <row r="76" spans="2:10" x14ac:dyDescent="0.25">
      <c r="B76" s="2"/>
      <c r="C76" s="2"/>
      <c r="F76" s="1"/>
    </row>
    <row r="77" spans="2:10" x14ac:dyDescent="0.25">
      <c r="B77" s="2"/>
      <c r="C77" s="2"/>
      <c r="F77" s="1"/>
      <c r="J77" s="2"/>
    </row>
    <row r="78" spans="2:10" x14ac:dyDescent="0.25">
      <c r="B78" s="2"/>
      <c r="C78" s="2"/>
      <c r="F78" s="1"/>
    </row>
    <row r="79" spans="2:10" x14ac:dyDescent="0.25">
      <c r="B79" s="2"/>
      <c r="C79" s="2"/>
      <c r="F79" s="1"/>
    </row>
    <row r="80" spans="2:10" x14ac:dyDescent="0.25">
      <c r="C80" s="2"/>
    </row>
    <row r="81" spans="3:3" x14ac:dyDescent="0.25">
      <c r="C81" s="2"/>
    </row>
    <row r="82" spans="3:3" x14ac:dyDescent="0.25">
      <c r="C82" s="2"/>
    </row>
    <row r="83" spans="3:3" x14ac:dyDescent="0.25">
      <c r="C83" s="2"/>
    </row>
    <row r="84" spans="3:3" x14ac:dyDescent="0.25">
      <c r="C84" s="2"/>
    </row>
    <row r="85" spans="3:3" x14ac:dyDescent="0.25">
      <c r="C85" s="2"/>
    </row>
    <row r="86" spans="3:3" x14ac:dyDescent="0.25">
      <c r="C86" s="2"/>
    </row>
    <row r="87" spans="3:3" x14ac:dyDescent="0.25">
      <c r="C87" s="2"/>
    </row>
  </sheetData>
  <pageMargins left="0.7" right="0.7" top="0.75" bottom="0.75" header="0.3" footer="0.3"/>
  <pageSetup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3 with debt numbers</vt:lpstr>
      <vt:lpstr>Table 4 with debt numbers</vt:lpstr>
      <vt:lpstr>Table 5 with debt numbers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Christina D. Romer</dc:creator>
  <cp:lastModifiedBy>Romer</cp:lastModifiedBy>
  <cp:lastPrinted>2019-02-17T04:09:59Z</cp:lastPrinted>
  <dcterms:created xsi:type="dcterms:W3CDTF">2019-02-04T03:01:24Z</dcterms:created>
  <dcterms:modified xsi:type="dcterms:W3CDTF">2019-04-07T22:34:30Z</dcterms:modified>
</cp:coreProperties>
</file>